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5360" windowHeight="10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Лист1!$A$1:$E$23</definedName>
  </definedNames>
  <calcPr calcId="125725"/>
</workbook>
</file>

<file path=xl/calcChain.xml><?xml version="1.0" encoding="utf-8"?>
<calcChain xmlns="http://schemas.openxmlformats.org/spreadsheetml/2006/main">
  <c r="G16" i="1"/>
  <c r="E17" s="1"/>
  <c r="E18" s="1"/>
  <c r="E19" l="1"/>
  <c r="F25" l="1"/>
  <c r="F24"/>
  <c r="F26" l="1"/>
  <c r="F28" s="1"/>
  <c r="F29" s="1"/>
</calcChain>
</file>

<file path=xl/sharedStrings.xml><?xml version="1.0" encoding="utf-8"?>
<sst xmlns="http://schemas.openxmlformats.org/spreadsheetml/2006/main" count="23" uniqueCount="23">
  <si>
    <t>№</t>
  </si>
  <si>
    <t>Характеристика предприятия, здания, сооружения или вида работ</t>
  </si>
  <si>
    <t>Номер частей, глав, таблиц, параграфов и пунктов указаний к разделу справочника базовых цен на проектные работы для строителей</t>
  </si>
  <si>
    <t>Расчет стоимости: (а+bx)*Kj или (стоимость строительно-монтажных работ)*проц./100 или количество*цена, тыс.руб.</t>
  </si>
  <si>
    <t>Стоимость работ, тыс.руб.</t>
  </si>
  <si>
    <t>Размер платы за проведение государственной экспертизы проектной документации и результатов инженерных изысканий</t>
  </si>
  <si>
    <t>ИТОГО ПО СМЕТЕ:</t>
  </si>
  <si>
    <t>ВСЕГО по смете с НДС</t>
  </si>
  <si>
    <t xml:space="preserve">            к Договору   </t>
  </si>
  <si>
    <t>СОГЛАСОВАНО:</t>
  </si>
  <si>
    <t>УТВЕРЖДАЮ:</t>
  </si>
  <si>
    <t xml:space="preserve">Ректор ФГАОУ ВО «Сибирский федеральный университет»  </t>
  </si>
  <si>
    <t>Генеральный директор ООО "УК "Город"</t>
  </si>
  <si>
    <t xml:space="preserve">__________________Румянцев М. В. </t>
  </si>
  <si>
    <t>_____________________Л.И. Шевель</t>
  </si>
  <si>
    <t>Приложение № 4.23.</t>
  </si>
  <si>
    <t>НДС 20%</t>
  </si>
  <si>
    <t>На проведение государственной экспертизы проектной документации и изыскательских работ по адресу:</t>
  </si>
  <si>
    <r>
      <t xml:space="preserve">Постановление Правительства РФ № 145 от 05.03.2007 г. "О порядке организации и проведения государственной экспертизы проектной документации ии результатов инженерных изысканий"         п.55 Размер платы  за проведение одновременно государственной экспертизы проектной дукументации жилых объектов капитального строительства и результатов инженерных изысканий              </t>
    </r>
    <r>
      <rPr>
        <i/>
        <sz val="11"/>
        <color theme="1"/>
        <rFont val="Calibri"/>
        <family val="2"/>
        <charset val="204"/>
        <scheme val="minor"/>
      </rPr>
      <t>Справочно: по данным Федеральной службы государственнойстатистики коэффициент, отражающий инфляционные процессы Ki=6,92</t>
    </r>
  </si>
  <si>
    <r>
      <rPr>
        <b/>
        <sz val="11"/>
        <color theme="1"/>
        <rFont val="Calibri"/>
        <family val="2"/>
        <charset val="204"/>
        <scheme val="minor"/>
      </rPr>
      <t>РПж = ((Aиж + Bиж * Xж) * Ki + (Aпдж + Bпдж * Xж + Cпдж * Yж) * Kн * Kс * Ki) * 0.9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0"/>
        <color theme="1"/>
        <rFont val="Calibri"/>
        <family val="2"/>
        <charset val="204"/>
        <scheme val="minor"/>
      </rPr>
      <t xml:space="preserve">где Aиж — первая постоянная величина, равная 13000 рублей;
Bиж — вторая постоянная величина, равная 5 рублям; Xж — площадь земли, измеряемая в пределах периметра жилого объекта капитального строительства (в кв. метрах); Апдж — первая постоянная величина, равная 100000 рублей; Впдж — вторая постоянная величина, равная 35 рублям;
Xж — площадь земли, измеряемая в пределах периметра жилого объекта капитального строительства (в кв. метрах); Cпдж — третья постоянная величина, равная 3,5 рубля;  Yж — общая площадь жилого объекта капитального строительства при его новом строительстве либо общая площадь помещений, подлежащих реконструкции, капитальному ремонту (в кв. метрах); Kн — коэффициент, учитывающий назначение проектной документации, равный 0,5 при капитальном ремонте объекта капитального строительства; Kс — коэффициент сложности проектной документации, равный:
1,15 — если земельный участок расположен над горными выработками, в зонах сейсмичности 7 баллов, карстовых и оползневых явлений, вечномерзлых, просадочных или набухающих грунтов </t>
    </r>
  </si>
  <si>
    <t>Смета №8</t>
  </si>
  <si>
    <t>((13000 + 5 * 3990) * 6.92 + (100000 + 35 * 3990 + 3.5 * 3990) * 0.5 * 1.15 * 6.92) * 0.9</t>
  </si>
  <si>
    <t xml:space="preserve">Красноярский край, г. Норильск, р-он Центральный, пр. Ленинский, д. 13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</si>
</sst>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>
      <alignment horizontal="center"/>
    </xf>
    <xf numFmtId="0" fontId="7" fillId="0" borderId="0">
      <alignment horizontal="left" vertical="top"/>
    </xf>
  </cellStyleXfs>
  <cellXfs count="34">
    <xf numFmtId="0" fontId="0" fillId="0" borderId="0" xfId="0"/>
    <xf numFmtId="0" fontId="3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/>
    <xf numFmtId="4" fontId="0" fillId="0" borderId="1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left" vertical="top" wrapText="1"/>
    </xf>
    <xf numFmtId="2" fontId="0" fillId="0" borderId="0" xfId="0" applyNumberFormat="1"/>
    <xf numFmtId="0" fontId="0" fillId="0" borderId="1" xfId="0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6" fillId="0" borderId="0" xfId="0" applyFont="1" applyFill="1"/>
    <xf numFmtId="0" fontId="8" fillId="0" borderId="0" xfId="1" applyFont="1" applyFill="1" applyBorder="1" applyAlignment="1">
      <alignment vertical="top"/>
    </xf>
    <xf numFmtId="0" fontId="3" fillId="0" borderId="0" xfId="0" applyFont="1" applyFill="1"/>
    <xf numFmtId="0" fontId="8" fillId="0" borderId="0" xfId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2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Титул" xfId="1"/>
    <cellStyle name="Хвост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topLeftCell="A9" zoomScale="80" zoomScaleNormal="100" zoomScaleSheetLayoutView="80" workbookViewId="0">
      <selection activeCell="M16" sqref="M16"/>
    </sheetView>
  </sheetViews>
  <sheetFormatPr defaultRowHeight="15" outlineLevelRow="1" outlineLevelCol="1"/>
  <cols>
    <col min="1" max="1" width="6.140625" customWidth="1"/>
    <col min="2" max="2" width="18.28515625" customWidth="1"/>
    <col min="3" max="3" width="34.7109375" customWidth="1"/>
    <col min="4" max="4" width="39.5703125" customWidth="1"/>
    <col min="5" max="5" width="35.7109375" customWidth="1"/>
    <col min="6" max="6" width="9.140625" customWidth="1" outlineLevel="1"/>
    <col min="7" max="7" width="11.5703125" customWidth="1" outlineLevel="1"/>
    <col min="8" max="8" width="9.140625" customWidth="1" outlineLevel="1"/>
  </cols>
  <sheetData>
    <row r="1" spans="1:7" s="14" customFormat="1" ht="12.75" hidden="1" outlineLevel="1">
      <c r="D1" s="1"/>
      <c r="E1" s="1" t="s">
        <v>15</v>
      </c>
    </row>
    <row r="2" spans="1:7" s="14" customFormat="1" ht="12" hidden="1" customHeight="1" outlineLevel="1">
      <c r="C2" s="15"/>
      <c r="E2" s="1" t="s">
        <v>8</v>
      </c>
    </row>
    <row r="3" spans="1:7" s="14" customFormat="1" ht="1.5" hidden="1" customHeight="1" outlineLevel="1">
      <c r="C3" s="15"/>
    </row>
    <row r="4" spans="1:7" s="18" customFormat="1" ht="18" hidden="1" customHeight="1" outlineLevel="1">
      <c r="A4" s="16" t="s">
        <v>9</v>
      </c>
      <c r="B4" s="16"/>
      <c r="C4" s="17"/>
      <c r="E4" s="16" t="s">
        <v>10</v>
      </c>
    </row>
    <row r="5" spans="1:7" s="18" customFormat="1" ht="18" hidden="1" customHeight="1" outlineLevel="1">
      <c r="A5" s="16" t="s">
        <v>11</v>
      </c>
      <c r="B5" s="16"/>
      <c r="C5" s="19"/>
      <c r="E5" s="16" t="s">
        <v>12</v>
      </c>
    </row>
    <row r="6" spans="1:7" s="18" customFormat="1" ht="6.75" hidden="1" customHeight="1" outlineLevel="1">
      <c r="A6" s="16"/>
      <c r="B6" s="16"/>
      <c r="C6" s="19"/>
      <c r="E6" s="16"/>
    </row>
    <row r="7" spans="1:7" s="18" customFormat="1" ht="18" hidden="1" customHeight="1" outlineLevel="1">
      <c r="A7" s="16" t="s">
        <v>13</v>
      </c>
      <c r="B7" s="16"/>
      <c r="C7" s="19"/>
      <c r="E7" s="16" t="s">
        <v>14</v>
      </c>
    </row>
    <row r="8" spans="1:7" hidden="1" outlineLevel="1"/>
    <row r="9" spans="1:7" ht="15" customHeight="1" collapsed="1">
      <c r="A9" s="27" t="s">
        <v>20</v>
      </c>
      <c r="B9" s="27"/>
      <c r="C9" s="27"/>
      <c r="D9" s="27"/>
      <c r="E9" s="27"/>
    </row>
    <row r="10" spans="1:7" ht="21.75" customHeight="1">
      <c r="A10" s="29" t="s">
        <v>17</v>
      </c>
      <c r="B10" s="29"/>
      <c r="C10" s="29"/>
      <c r="D10" s="29"/>
      <c r="E10" s="29"/>
      <c r="F10" s="3"/>
      <c r="G10" s="3"/>
    </row>
    <row r="11" spans="1:7" ht="15" customHeight="1">
      <c r="A11" s="31" t="s">
        <v>22</v>
      </c>
      <c r="B11" s="31"/>
      <c r="C11" s="31"/>
      <c r="D11" s="31"/>
      <c r="E11" s="31"/>
      <c r="F11" s="2"/>
      <c r="G11" s="2"/>
    </row>
    <row r="12" spans="1:7">
      <c r="A12" s="30"/>
      <c r="B12" s="30"/>
      <c r="C12" s="30"/>
      <c r="D12" s="30"/>
      <c r="E12" s="30"/>
      <c r="F12" s="1"/>
      <c r="G12" s="1"/>
    </row>
    <row r="13" spans="1:7" ht="75">
      <c r="A13" s="4" t="s">
        <v>0</v>
      </c>
      <c r="B13" s="5" t="s">
        <v>1</v>
      </c>
      <c r="C13" s="5" t="s">
        <v>2</v>
      </c>
      <c r="D13" s="5" t="s">
        <v>3</v>
      </c>
      <c r="E13" s="5" t="s">
        <v>4</v>
      </c>
    </row>
    <row r="14" spans="1:7">
      <c r="A14" s="6">
        <v>1</v>
      </c>
      <c r="B14" s="6">
        <v>2</v>
      </c>
      <c r="C14" s="6">
        <v>3</v>
      </c>
      <c r="D14" s="6">
        <v>4</v>
      </c>
      <c r="E14" s="6">
        <v>5</v>
      </c>
    </row>
    <row r="15" spans="1:7" ht="7.5" customHeight="1">
      <c r="A15" s="6"/>
      <c r="B15" s="6"/>
      <c r="C15" s="6"/>
      <c r="D15" s="6"/>
      <c r="E15" s="6"/>
    </row>
    <row r="16" spans="1:7" ht="409.6" customHeight="1">
      <c r="A16" s="7">
        <v>1</v>
      </c>
      <c r="B16" s="8" t="s">
        <v>5</v>
      </c>
      <c r="C16" s="8" t="s">
        <v>18</v>
      </c>
      <c r="D16" s="8" t="s">
        <v>19</v>
      </c>
      <c r="E16" s="20" t="s">
        <v>21</v>
      </c>
      <c r="G16" s="11">
        <f>((13000+5*3990)+(10000+35*3990+3.5*3990)*1.15)*0.5*6.92*0.9</f>
        <v>688527.97649999999</v>
      </c>
    </row>
    <row r="17" spans="1:6" hidden="1">
      <c r="A17" s="9"/>
      <c r="B17" s="28" t="s">
        <v>6</v>
      </c>
      <c r="C17" s="28"/>
      <c r="D17" s="28"/>
      <c r="E17" s="10">
        <f>G16</f>
        <v>688527.97649999999</v>
      </c>
    </row>
    <row r="18" spans="1:6" hidden="1">
      <c r="A18" s="9"/>
      <c r="B18" s="13"/>
      <c r="C18" s="13"/>
      <c r="D18" s="32" t="s">
        <v>16</v>
      </c>
      <c r="E18" s="33">
        <f>E17*0.2</f>
        <v>137705.59530000002</v>
      </c>
    </row>
    <row r="19" spans="1:6" ht="23.25" customHeight="1">
      <c r="A19" s="6"/>
      <c r="B19" s="28" t="s">
        <v>7</v>
      </c>
      <c r="C19" s="28"/>
      <c r="D19" s="28"/>
      <c r="E19" s="10">
        <f>E17+E18</f>
        <v>826233.57180000003</v>
      </c>
    </row>
    <row r="20" spans="1:6">
      <c r="A20" s="24"/>
      <c r="B20" s="25"/>
      <c r="C20" s="25"/>
      <c r="D20" s="25"/>
      <c r="E20" s="26"/>
    </row>
    <row r="21" spans="1:6">
      <c r="A21" s="24"/>
      <c r="B21" s="25"/>
      <c r="C21" s="25"/>
      <c r="D21" s="25"/>
      <c r="E21" s="26"/>
    </row>
    <row r="22" spans="1:6">
      <c r="B22" s="21"/>
      <c r="C22" s="22"/>
      <c r="D22" s="23"/>
    </row>
    <row r="24" spans="1:6" outlineLevel="1">
      <c r="F24">
        <f>E24</f>
        <v>0</v>
      </c>
    </row>
    <row r="25" spans="1:6" outlineLevel="1">
      <c r="F25">
        <f>E25*1.15</f>
        <v>0</v>
      </c>
    </row>
    <row r="26" spans="1:6" outlineLevel="1">
      <c r="F26">
        <f>SUM(F24:F25)</f>
        <v>0</v>
      </c>
    </row>
    <row r="27" spans="1:6" outlineLevel="1"/>
    <row r="28" spans="1:6" outlineLevel="1">
      <c r="E28" s="12"/>
      <c r="F28">
        <f>F26*1*6.18</f>
        <v>0</v>
      </c>
    </row>
    <row r="29" spans="1:6" outlineLevel="1">
      <c r="F29">
        <f>F28*0.9</f>
        <v>0</v>
      </c>
    </row>
    <row r="30" spans="1:6" outlineLevel="1"/>
    <row r="31" spans="1:6" outlineLevel="1"/>
  </sheetData>
  <mergeCells count="6">
    <mergeCell ref="A9:E9"/>
    <mergeCell ref="B17:D17"/>
    <mergeCell ref="B19:D19"/>
    <mergeCell ref="A10:E10"/>
    <mergeCell ref="A12:E12"/>
    <mergeCell ref="A11:E11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Timchenko</dc:creator>
  <cp:lastModifiedBy>JT213-1</cp:lastModifiedBy>
  <cp:lastPrinted>2023-03-10T04:25:17Z</cp:lastPrinted>
  <dcterms:created xsi:type="dcterms:W3CDTF">2022-02-16T06:55:28Z</dcterms:created>
  <dcterms:modified xsi:type="dcterms:W3CDTF">2024-04-23T08:44:40Z</dcterms:modified>
</cp:coreProperties>
</file>