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УЖКХ\Сметный отдел\2024\ПРОЕКТНЫЕ\ТЕРМОСТАБИЛИЗАЦИЯ\ЗЖТ Ленинский, 13\"/>
    </mc:Choice>
  </mc:AlternateContent>
  <bookViews>
    <workbookView xWindow="0" yWindow="0" windowWidth="13365" windowHeight="11370"/>
  </bookViews>
  <sheets>
    <sheet name="МОЙ ВАРИАНТ" sheetId="1" r:id="rId1"/>
  </sheets>
  <definedNames>
    <definedName name="_xlnm.Print_Titles" localSheetId="0">'МОЙ ВАРИАНТ'!$15:$15</definedName>
    <definedName name="_xlnm.Print_Area" localSheetId="0">'МОЙ ВАРИАНТ'!$A$1:$E$38</definedName>
  </definedNames>
  <calcPr calcId="152511"/>
</workbook>
</file>

<file path=xl/calcChain.xml><?xml version="1.0" encoding="utf-8"?>
<calcChain xmlns="http://schemas.openxmlformats.org/spreadsheetml/2006/main">
  <c r="E36" i="1" l="1"/>
  <c r="E34" i="1" l="1"/>
  <c r="E29" i="1"/>
  <c r="E33" i="1"/>
  <c r="E32" i="1"/>
  <c r="E31" i="1"/>
  <c r="E30" i="1"/>
  <c r="E28" i="1"/>
  <c r="E17" i="1" l="1"/>
  <c r="E24" i="1" l="1"/>
  <c r="F24" i="1" l="1"/>
  <c r="E26" i="1" l="1"/>
  <c r="E27" i="1" s="1"/>
  <c r="E35" i="1" l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<sst xmlns="http://schemas.openxmlformats.org/spreadsheetml/2006/main" count="44" uniqueCount="43">
  <si>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</si>
  <si>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</si>
  <si>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</si>
  <si>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</si>
  <si>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</si>
  <si>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</si>
  <si>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 xml:space="preserve">СБЦП "Капитальный ремонт зданий и сооружений жилищно-гражданского назначения (2012)" табл.1 п.1-5
(СБЦП05-1-1-5) </t>
  </si>
  <si>
    <t>Коб - Проект организации строительства (ПОС): здания безкаркасные многоэтажные 4%;</t>
  </si>
  <si>
    <t>Коб - Ремонт и усиление фундаментов (цоколя): здания безкаркасные многоэтажные 4,9%;</t>
  </si>
  <si>
    <t>Коб - Сметная документация: здания безкаркасные многоэтажные (4+4,9)*5/100=0,445 0,445%;</t>
  </si>
  <si>
    <t>Коб - Ремонт, усиление, частичная замена перекрытий и покрытий: здания каркасные одноэтажные - 8,215%;</t>
  </si>
  <si>
    <t>Котн=17,56%</t>
  </si>
  <si>
    <t>ВСЕГО по смете</t>
  </si>
  <si>
    <t xml:space="preserve">   Итого Поз. 1</t>
  </si>
  <si>
    <t xml:space="preserve">   Итого с учетом доп. работ и затрат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</si>
  <si>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</si>
  <si>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</si>
  <si>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</si>
  <si>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</si>
  <si>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</si>
  <si>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</si>
  <si>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</si>
  <si>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</si>
  <si>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4.25.</t>
  </si>
  <si>
    <t xml:space="preserve">на Выполнение проектных работ, стадии ПД, по адресу: </t>
  </si>
  <si>
    <t>НДС 20%</t>
  </si>
  <si>
    <t xml:space="preserve"> К=1,15 - п. 3,7 МУ по применению СБЦ 2009</t>
  </si>
  <si>
    <t xml:space="preserve">   Итого Поз. 2</t>
  </si>
  <si>
    <t>Итого</t>
  </si>
  <si>
    <t>Автоматические установки пожарной сигнализации (применительно для Автомацизация геотермического мониторинга). 1136,03м2</t>
  </si>
  <si>
    <t>СБЦП "Системы противопожарной и охранной защиты (1999)" табл.3 п.6                                 К=1,15 - п. 3,7 МУ по применению СБЦ 2009</t>
  </si>
  <si>
    <t>2304*1*1,15</t>
  </si>
  <si>
    <t>СМЕТА     №6</t>
  </si>
  <si>
    <t xml:space="preserve">   Всего c учетом 4 кв 2023 (ИЗ), Письмо Минстроя России от 28.11.2023 №73528-ИФ/09, прил.4 - 5,7</t>
  </si>
  <si>
    <t xml:space="preserve">   Всего c учетом "Всего c учетом "Проектные работы. Индекс изменения сметной стоимости проектных работ 4 кв 2023 (ПР), Письмо Минстроя России от 28.11.2023 №73528-ИФ/09, прил.4 К=43,41</t>
  </si>
  <si>
    <t xml:space="preserve">   п.3.15 МУ СБЦ Коэффициент, учитывающий дополнительные затраты организаций по выплате заработной платы при выполнении изысканий в районах РФ где установлены рк и сн К=1,8</t>
  </si>
  <si>
    <t>(275000+6*69591)*0,1756*1,15</t>
  </si>
  <si>
    <t>Всего с учетом "СБЦП МУ(2009) п.1.4, Письмо Минрегионразвития № 27321-ИМ/08 от 24.10.2008 стадия Рабочая документация ПЗ=0,6 Ки6=0,6"</t>
  </si>
  <si>
    <t>Я ДОБАВИЛА</t>
  </si>
  <si>
    <t>ИСПРАВИЛА ОБЪЕМ</t>
  </si>
  <si>
    <t xml:space="preserve">Жилые дома: пятиэтажные, 69594(м3) </t>
  </si>
  <si>
    <t>Итого по расчету: 1 182 987,04 руб.</t>
  </si>
  <si>
    <t>Красноярский край, г. Норильск, пр. Ленинский,13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</si>
</sst>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1" xfId="4" applyFont="1" applyBorder="1" applyAlignment="1">
      <alignment horizontal="center" vertical="center" wrapText="1"/>
    </xf>
    <xf numFmtId="0" fontId="10" fillId="0" borderId="0" xfId="0" applyFont="1"/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4" fillId="0" borderId="6" xfId="5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4" applyFont="1" applyFill="1" applyBorder="1">
      <alignment horizontal="center"/>
    </xf>
    <xf numFmtId="0" fontId="2" fillId="0" borderId="0" xfId="4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6" xfId="5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3" fontId="2" fillId="0" borderId="4" xfId="6" applyFont="1" applyBorder="1" applyAlignment="1">
      <alignment horizontal="right" vertical="top" wrapText="1"/>
    </xf>
    <xf numFmtId="0" fontId="10" fillId="2" borderId="0" xfId="0" applyFont="1" applyFill="1"/>
    <xf numFmtId="0" fontId="10" fillId="2" borderId="1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</cellXfs>
  <cellStyles count="7">
    <cellStyle name="Итоги" xfId="1"/>
    <cellStyle name="ЛокСмета" xfId="2"/>
    <cellStyle name="Обычный" xfId="0" builtinId="0"/>
    <cellStyle name="ПИР" xfId="3"/>
    <cellStyle name="Титул" xfId="4"/>
    <cellStyle name="Финансовый" xfId="6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showGridLines="0" tabSelected="1" view="pageBreakPreview" topLeftCell="A19" zoomScaleNormal="80" zoomScaleSheetLayoutView="100" workbookViewId="0">
      <selection activeCell="I14" sqref="I14"/>
    </sheetView>
  </sheetViews>
  <sheetFormatPr defaultColWidth="8.85546875" defaultRowHeight="12.75" outlineLevelRow="1" x14ac:dyDescent="0.2"/>
  <cols>
    <col min="1" max="1" width="4.28515625" style="2" customWidth="1"/>
    <col min="2" max="2" width="46.140625" style="2" customWidth="1"/>
    <col min="3" max="3" width="46.42578125" style="2" customWidth="1"/>
    <col min="4" max="4" width="29.28515625" style="2" customWidth="1"/>
    <col min="5" max="5" width="15.42578125" style="2" customWidth="1"/>
    <col min="6" max="9" width="8.85546875" style="2"/>
    <col min="10" max="10" width="16" style="2" customWidth="1"/>
    <col min="11" max="16384" width="8.85546875" style="2"/>
  </cols>
  <sheetData>
    <row r="1" spans="1:5" hidden="1" outlineLevel="1" x14ac:dyDescent="0.2">
      <c r="A1" s="18"/>
      <c r="B1" s="18"/>
      <c r="C1" s="18"/>
      <c r="D1" s="20" t="s">
        <v>23</v>
      </c>
      <c r="E1" s="18"/>
    </row>
    <row r="2" spans="1:5" ht="14.45" hidden="1" customHeight="1" outlineLevel="1" x14ac:dyDescent="0.2">
      <c r="A2" s="18"/>
      <c r="B2" s="18"/>
      <c r="C2" s="19"/>
      <c r="D2" s="21" t="s">
        <v>16</v>
      </c>
      <c r="E2" s="18"/>
    </row>
    <row r="3" spans="1:5" ht="18" hidden="1" customHeight="1" outlineLevel="1" x14ac:dyDescent="0.2">
      <c r="A3" s="22" t="s">
        <v>17</v>
      </c>
      <c r="B3" s="22"/>
      <c r="C3" s="23"/>
      <c r="D3" s="22" t="s">
        <v>18</v>
      </c>
      <c r="E3" s="23"/>
    </row>
    <row r="4" spans="1:5" ht="15.75" hidden="1" customHeight="1" outlineLevel="1" x14ac:dyDescent="0.2">
      <c r="A4" s="22" t="s">
        <v>19</v>
      </c>
      <c r="B4" s="22"/>
      <c r="C4" s="24"/>
      <c r="D4" s="22" t="s">
        <v>20</v>
      </c>
      <c r="E4" s="24"/>
    </row>
    <row r="5" spans="1:5" ht="9" hidden="1" customHeight="1" outlineLevel="1" x14ac:dyDescent="0.2">
      <c r="A5" s="22"/>
      <c r="B5" s="22"/>
      <c r="C5" s="24"/>
      <c r="D5" s="22"/>
      <c r="E5" s="24"/>
    </row>
    <row r="6" spans="1:5" ht="13.5" hidden="1" customHeight="1" outlineLevel="1" x14ac:dyDescent="0.2">
      <c r="A6" s="22" t="s">
        <v>21</v>
      </c>
      <c r="B6" s="22"/>
      <c r="C6" s="24"/>
      <c r="D6" s="22" t="s">
        <v>22</v>
      </c>
      <c r="E6" s="24"/>
    </row>
    <row r="7" spans="1:5" ht="23.25" customHeight="1" collapsed="1" x14ac:dyDescent="0.2">
      <c r="A7" s="51" t="s">
        <v>32</v>
      </c>
      <c r="B7" s="51"/>
      <c r="C7" s="51"/>
      <c r="D7" s="51"/>
      <c r="E7" s="51"/>
    </row>
    <row r="8" spans="1:5" ht="12" customHeight="1" x14ac:dyDescent="0.2">
      <c r="A8" s="25"/>
      <c r="B8" s="25"/>
      <c r="C8" s="25"/>
      <c r="D8" s="25"/>
      <c r="E8" s="25"/>
    </row>
    <row r="9" spans="1:5" s="28" customFormat="1" x14ac:dyDescent="0.2">
      <c r="A9" s="52" t="s">
        <v>24</v>
      </c>
      <c r="B9" s="52"/>
      <c r="C9" s="52"/>
      <c r="D9" s="52"/>
      <c r="E9" s="52"/>
    </row>
    <row r="10" spans="1:5" s="28" customFormat="1" ht="7.5" customHeight="1" x14ac:dyDescent="0.2">
      <c r="A10" s="29"/>
      <c r="B10" s="29"/>
      <c r="C10" s="29"/>
      <c r="D10" s="29"/>
      <c r="E10" s="29"/>
    </row>
    <row r="11" spans="1:5" s="18" customFormat="1" ht="16.5" customHeight="1" x14ac:dyDescent="0.2">
      <c r="A11" s="53" t="s">
        <v>42</v>
      </c>
      <c r="B11" s="53"/>
      <c r="C11" s="53"/>
      <c r="D11" s="53"/>
      <c r="E11" s="53"/>
    </row>
    <row r="12" spans="1:5" s="28" customFormat="1" ht="15" customHeight="1" outlineLevel="1" x14ac:dyDescent="0.2">
      <c r="A12" s="26" t="s">
        <v>41</v>
      </c>
      <c r="B12" s="27"/>
      <c r="C12" s="27"/>
      <c r="D12" s="27"/>
      <c r="E12" s="27"/>
    </row>
    <row r="13" spans="1:5" s="28" customFormat="1" x14ac:dyDescent="0.2">
      <c r="A13" s="25"/>
      <c r="B13" s="25"/>
      <c r="C13" s="30"/>
      <c r="D13" s="30"/>
      <c r="E13" s="31"/>
    </row>
    <row r="14" spans="1:5" ht="79.900000000000006" customHeight="1" x14ac:dyDescent="0.2">
      <c r="A14" s="1" t="s">
        <v>0</v>
      </c>
      <c r="B14" s="3" t="s">
        <v>1</v>
      </c>
      <c r="C14" s="3" t="s">
        <v>2</v>
      </c>
      <c r="D14" s="5" t="s">
        <v>3</v>
      </c>
      <c r="E14" s="5" t="s">
        <v>4</v>
      </c>
    </row>
    <row r="15" spans="1:5" x14ac:dyDescent="0.2">
      <c r="A15" s="7">
        <v>1</v>
      </c>
      <c r="B15" s="8">
        <v>2</v>
      </c>
      <c r="C15" s="8">
        <v>3</v>
      </c>
      <c r="D15" s="7">
        <v>4</v>
      </c>
      <c r="E15" s="7">
        <v>5</v>
      </c>
    </row>
    <row r="16" spans="1:5" ht="21" customHeight="1" x14ac:dyDescent="0.2">
      <c r="A16" s="47" t="s">
        <v>5</v>
      </c>
      <c r="B16" s="48"/>
      <c r="C16" s="48"/>
      <c r="D16" s="48"/>
      <c r="E16" s="48"/>
    </row>
    <row r="17" spans="1:10" s="6" customFormat="1" ht="51" x14ac:dyDescent="0.2">
      <c r="A17" s="9">
        <v>1</v>
      </c>
      <c r="B17" s="57" t="s">
        <v>40</v>
      </c>
      <c r="C17" s="10" t="s">
        <v>6</v>
      </c>
      <c r="D17" s="11" t="s">
        <v>36</v>
      </c>
      <c r="E17" s="32">
        <f>(275000+6*69591)*0.1756*1.15</f>
        <v>139852.73924</v>
      </c>
      <c r="F17" s="45" t="s">
        <v>39</v>
      </c>
      <c r="G17" s="46"/>
      <c r="H17" s="46"/>
      <c r="I17" s="46"/>
      <c r="J17" s="46"/>
    </row>
    <row r="18" spans="1:10" s="6" customFormat="1" ht="24" outlineLevel="1" x14ac:dyDescent="0.2">
      <c r="A18" s="12"/>
      <c r="B18" s="60"/>
      <c r="C18" s="13" t="s">
        <v>7</v>
      </c>
      <c r="D18" s="14"/>
      <c r="E18" s="15"/>
    </row>
    <row r="19" spans="1:10" s="6" customFormat="1" ht="24" outlineLevel="1" x14ac:dyDescent="0.2">
      <c r="A19" s="12"/>
      <c r="B19" s="60"/>
      <c r="C19" s="13" t="s">
        <v>8</v>
      </c>
      <c r="D19" s="14"/>
      <c r="E19" s="15"/>
    </row>
    <row r="20" spans="1:10" s="6" customFormat="1" ht="24" outlineLevel="1" x14ac:dyDescent="0.2">
      <c r="A20" s="12"/>
      <c r="B20" s="60"/>
      <c r="C20" s="13" t="s">
        <v>9</v>
      </c>
      <c r="D20" s="14"/>
      <c r="E20" s="15"/>
    </row>
    <row r="21" spans="1:10" s="6" customFormat="1" ht="36" outlineLevel="1" x14ac:dyDescent="0.2">
      <c r="A21" s="12"/>
      <c r="B21" s="60"/>
      <c r="C21" s="13" t="s">
        <v>10</v>
      </c>
      <c r="D21" s="14"/>
      <c r="E21" s="15"/>
    </row>
    <row r="22" spans="1:10" s="18" customFormat="1" outlineLevel="1" x14ac:dyDescent="0.2">
      <c r="A22" s="12"/>
      <c r="B22" s="60"/>
      <c r="C22" s="13" t="s">
        <v>11</v>
      </c>
      <c r="D22" s="14"/>
      <c r="E22" s="15"/>
    </row>
    <row r="23" spans="1:10" s="6" customFormat="1" ht="16.5" customHeight="1" outlineLevel="1" x14ac:dyDescent="0.2">
      <c r="A23" s="12"/>
      <c r="B23" s="61"/>
      <c r="C23" s="38" t="s">
        <v>26</v>
      </c>
      <c r="D23" s="14"/>
      <c r="E23" s="15"/>
    </row>
    <row r="24" spans="1:10" s="18" customFormat="1" ht="56.25" customHeight="1" outlineLevel="1" x14ac:dyDescent="0.2">
      <c r="A24" s="9">
        <v>2</v>
      </c>
      <c r="B24" s="10" t="s">
        <v>29</v>
      </c>
      <c r="C24" s="10" t="s">
        <v>30</v>
      </c>
      <c r="D24" s="11" t="s">
        <v>31</v>
      </c>
      <c r="E24" s="32">
        <f>2304*1*1.15</f>
        <v>2649.6</v>
      </c>
      <c r="F24" s="18">
        <f>93.5*12.15</f>
        <v>1136.0250000000001</v>
      </c>
    </row>
    <row r="25" spans="1:10" s="6" customFormat="1" ht="15" x14ac:dyDescent="0.2">
      <c r="A25" s="34"/>
      <c r="B25" s="49" t="s">
        <v>12</v>
      </c>
      <c r="C25" s="50"/>
      <c r="D25" s="50"/>
      <c r="E25" s="16"/>
    </row>
    <row r="26" spans="1:10" s="6" customFormat="1" ht="15" x14ac:dyDescent="0.2">
      <c r="A26" s="9"/>
      <c r="B26" s="58" t="s">
        <v>13</v>
      </c>
      <c r="C26" s="59"/>
      <c r="D26" s="59"/>
      <c r="E26" s="32">
        <f>E17</f>
        <v>139852.73924</v>
      </c>
    </row>
    <row r="27" spans="1:10" s="18" customFormat="1" ht="30.75" customHeight="1" x14ac:dyDescent="0.2">
      <c r="A27" s="9"/>
      <c r="B27" s="62" t="s">
        <v>37</v>
      </c>
      <c r="C27" s="63"/>
      <c r="D27" s="64"/>
      <c r="E27" s="43">
        <f>E26*0.6</f>
        <v>83911.643543999991</v>
      </c>
      <c r="F27" s="44" t="s">
        <v>38</v>
      </c>
      <c r="G27" s="44"/>
    </row>
    <row r="28" spans="1:10" s="18" customFormat="1" ht="30.75" customHeight="1" x14ac:dyDescent="0.2">
      <c r="A28" s="9"/>
      <c r="B28" s="65" t="s">
        <v>33</v>
      </c>
      <c r="C28" s="66"/>
      <c r="D28" s="66"/>
      <c r="E28" s="43">
        <f>E27*5.7</f>
        <v>478296.36820079997</v>
      </c>
    </row>
    <row r="29" spans="1:10" s="18" customFormat="1" ht="27.95" customHeight="1" x14ac:dyDescent="0.2">
      <c r="A29" s="9"/>
      <c r="B29" s="65" t="s">
        <v>35</v>
      </c>
      <c r="C29" s="66"/>
      <c r="D29" s="66"/>
      <c r="E29" s="43">
        <f>E28*1.8</f>
        <v>860933.46276143997</v>
      </c>
    </row>
    <row r="30" spans="1:10" s="18" customFormat="1" ht="15.75" customHeight="1" x14ac:dyDescent="0.2">
      <c r="A30" s="9"/>
      <c r="B30" s="65" t="s">
        <v>27</v>
      </c>
      <c r="C30" s="66"/>
      <c r="D30" s="66"/>
      <c r="E30" s="43">
        <f>E24</f>
        <v>2649.6</v>
      </c>
    </row>
    <row r="31" spans="1:10" s="18" customFormat="1" ht="30.75" customHeight="1" x14ac:dyDescent="0.2">
      <c r="A31" s="9"/>
      <c r="B31" s="65" t="s">
        <v>35</v>
      </c>
      <c r="C31" s="66"/>
      <c r="D31" s="66"/>
      <c r="E31" s="43">
        <f>E30*1.8</f>
        <v>4769.28</v>
      </c>
    </row>
    <row r="32" spans="1:10" s="18" customFormat="1" ht="16.5" customHeight="1" x14ac:dyDescent="0.2">
      <c r="A32" s="9"/>
      <c r="B32" s="65" t="s">
        <v>14</v>
      </c>
      <c r="C32" s="66"/>
      <c r="D32" s="66"/>
      <c r="E32" s="43">
        <f>E30+E31</f>
        <v>7418.8799999999992</v>
      </c>
    </row>
    <row r="33" spans="1:5" s="18" customFormat="1" ht="30.75" customHeight="1" x14ac:dyDescent="0.2">
      <c r="A33" s="9"/>
      <c r="B33" s="65" t="s">
        <v>34</v>
      </c>
      <c r="C33" s="66"/>
      <c r="D33" s="66"/>
      <c r="E33" s="43">
        <f>E32*43.41</f>
        <v>322053.58079999994</v>
      </c>
    </row>
    <row r="34" spans="1:5" s="18" customFormat="1" ht="16.5" customHeight="1" x14ac:dyDescent="0.2">
      <c r="A34" s="9"/>
      <c r="B34" s="33" t="s">
        <v>28</v>
      </c>
      <c r="C34" s="35"/>
      <c r="D34" s="36"/>
      <c r="E34" s="43">
        <f>E29+E33</f>
        <v>1182987.04356144</v>
      </c>
    </row>
    <row r="35" spans="1:5" s="18" customFormat="1" ht="14.45" hidden="1" customHeight="1" x14ac:dyDescent="0.2">
      <c r="A35" s="9"/>
      <c r="B35" s="54" t="s">
        <v>25</v>
      </c>
      <c r="C35" s="55"/>
      <c r="D35" s="56"/>
      <c r="E35" s="39">
        <f>E34*20%</f>
        <v>236597.40871228802</v>
      </c>
    </row>
    <row r="36" spans="1:5" s="18" customFormat="1" ht="15" x14ac:dyDescent="0.2">
      <c r="A36" s="17"/>
      <c r="B36" s="49" t="s">
        <v>15</v>
      </c>
      <c r="C36" s="50"/>
      <c r="D36" s="50"/>
      <c r="E36" s="39">
        <f>E34</f>
        <v>1182987.04356144</v>
      </c>
    </row>
    <row r="37" spans="1:5" s="18" customFormat="1" ht="15" x14ac:dyDescent="0.2">
      <c r="A37" s="37"/>
      <c r="B37" s="40"/>
      <c r="C37" s="41"/>
      <c r="D37" s="41"/>
      <c r="E37" s="42"/>
    </row>
    <row r="38" spans="1:5" s="18" customFormat="1" ht="15" x14ac:dyDescent="0.2">
      <c r="A38" s="37"/>
      <c r="B38" s="40"/>
      <c r="C38" s="41"/>
      <c r="D38" s="41"/>
      <c r="E38" s="42"/>
    </row>
    <row r="39" spans="1:5" x14ac:dyDescent="0.2">
      <c r="A39" s="4"/>
    </row>
  </sheetData>
  <mergeCells count="17">
    <mergeCell ref="B36:D36"/>
    <mergeCell ref="B35:D35"/>
    <mergeCell ref="B17:B23"/>
    <mergeCell ref="B26:D26"/>
    <mergeCell ref="B29:D29"/>
    <mergeCell ref="B28:D28"/>
    <mergeCell ref="B30:D30"/>
    <mergeCell ref="B31:D31"/>
    <mergeCell ref="B32:D32"/>
    <mergeCell ref="B33:D33"/>
    <mergeCell ref="B27:D27"/>
    <mergeCell ref="F17:J17"/>
    <mergeCell ref="A16:E16"/>
    <mergeCell ref="B25:D25"/>
    <mergeCell ref="A7:E7"/>
    <mergeCell ref="A9:E9"/>
    <mergeCell ref="A11:E11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МОЙ ВАРИАНТ</vt:lpstr>
      <vt:lpstr>'МОЙ ВАРИАНТ'!Заголовки_для_печати</vt:lpstr>
      <vt:lpstr>'МОЙ ВАРИАНТ'!Область_печати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Машина Светлана Сергеевна</cp:lastModifiedBy>
  <cp:lastPrinted>2023-03-10T04:16:43Z</cp:lastPrinted>
  <dcterms:created xsi:type="dcterms:W3CDTF">2014-05-08T09:51:02Z</dcterms:created>
  <dcterms:modified xsi:type="dcterms:W3CDTF">2024-01-15T03:41:53Z</dcterms:modified>
</cp:coreProperties>
</file>