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\УЖКХ\Сметный отдел\2024\ПРОЕКТНЫЕ\ТЕРМОСТАБИЛИЗАЦИЯ\ЗЖТ Ленинский, 13\"/>
    </mc:Choice>
  </mc:AlternateContent>
  <bookViews>
    <workbookView xWindow="0" yWindow="60" windowWidth="14685" windowHeight="11310"/>
  </bookViews>
  <sheets>
    <sheet name="Лист1" sheetId="1" r:id="rId1"/>
  </sheets>
  <definedNames>
    <definedName name="_xlnm.Print_Titles" localSheetId="0">Лист1!$15:$15</definedName>
    <definedName name="_xlnm.Print_Area" localSheetId="0">Лист1!$A$1:$E$34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E27" i="1" l="1"/>
  <c r="E26" i="1"/>
  <c r="E28" i="1" l="1"/>
  <c r="E21" i="1" l="1"/>
  <c r="E17" i="1"/>
  <c r="E25" i="1" l="1"/>
  <c r="E29" i="1" s="1"/>
  <c r="F30" i="1" s="1"/>
</calcChain>
</file>

<file path=xl/comments1.xml><?xml version="1.0" encoding="utf-8"?>
<comments xmlns="http://schemas.openxmlformats.org/spreadsheetml/2006/main">
  <authors>
    <author>Сергей</author>
    <author>Алексей</author>
    <author>Alex Sosedko</author>
    <author>Alex</author>
  </authors>
  <commentList>
    <comment ref="A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A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D14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14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15" authorId="2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E15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sharedStrings.xml><?xml version="1.0" encoding="utf-8"?>
<sst xmlns="http://schemas.openxmlformats.org/spreadsheetml/2006/main" count="37" uniqueCount="37">
  <si>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</si>
  <si>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</si>
  <si>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</si>
  <si>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</si>
  <si>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</si>
  <si>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Проектные работы</t>
  </si>
  <si>
    <t>ВСЕГО по смете</t>
  </si>
  <si>
    <t xml:space="preserve">   ВСЕГО по смете</t>
  </si>
  <si>
    <t xml:space="preserve">                                          к Договору</t>
  </si>
  <si>
    <t>СОГЛАСОВАНО:</t>
  </si>
  <si>
    <t>УТВЕРЖДАЮ:</t>
  </si>
  <si>
    <t xml:space="preserve">Ректор ФГАОУ ВО «Сибирский федеральный университет»  </t>
  </si>
  <si>
    <t>Генеральный директор ООО "УК "Город"</t>
  </si>
  <si>
    <t xml:space="preserve">__________________Румянцев М. В. </t>
  </si>
  <si>
    <t>_____________________Л.И. Шевель</t>
  </si>
  <si>
    <t>Приложение № 4.25.</t>
  </si>
  <si>
    <t>НДС 20%</t>
  </si>
  <si>
    <t xml:space="preserve">СБЦП 81-2001-15 "Заглубленные сооружения и конструкции, водопонижение, противоопозневые сооружения и мероприятия, свайные фундаменты" т.2, п.11 </t>
  </si>
  <si>
    <t xml:space="preserve"> К=1,15 - п. 3,7 МУ по применению СБЦ 2009</t>
  </si>
  <si>
    <t>+ Добавить проектирование таблица №2</t>
  </si>
  <si>
    <t>п.2</t>
  </si>
  <si>
    <t>с коэф 0,25 по п.2.2.7</t>
  </si>
  <si>
    <t xml:space="preserve">Термостабилизация грунтов
оснований. Теплотехнический
расчет основания с выпуском
отчета с тех.ршениями Объем
закрепления: 15997 (м3) </t>
  </si>
  <si>
    <t>(131,108+1,45*15,997)*1,15*1000</t>
  </si>
  <si>
    <t>К=1,15 - п. 3,7 МУ по применению СБЦ 2009</t>
  </si>
  <si>
    <t>СБЦП 81-2001-15 "Заглубленные сооружения и конструкции, водопонижение, противоопозневые сооружения и мероприятия, свайные фундаменты" т.2, п.2</t>
  </si>
  <si>
    <t>Свайный фундамент под нагрузку, свыше 5 до 30 тыс. т.с., 21 (тыс. т.с.)</t>
  </si>
  <si>
    <t xml:space="preserve">К=0,25 - п 2.2.7 СБЦП 81-2001-15 </t>
  </si>
  <si>
    <t>(63,595+11,332*21)*0,25*1,15*1000</t>
  </si>
  <si>
    <t xml:space="preserve">   Итого Поз. 1-2</t>
  </si>
  <si>
    <t xml:space="preserve">СМЕТА    №7 </t>
  </si>
  <si>
    <t xml:space="preserve">на Выполнение проектных работ по термостабилизации грунтов по адресу: </t>
  </si>
  <si>
    <t>Красноярский край, г. Норильск, пр. Ленинский, 13</t>
  </si>
  <si>
    <t xml:space="preserve">   Всего c учетом "Всего c учетом "Проектные работы. Индекс изменения сметной стоимости проектных работ на 4кв 2023 (ПР) для строительства к справочникам базовых цен на проектные работы 5,7</t>
  </si>
  <si>
    <t xml:space="preserve">   п.3.15 МУ СБЦ Коэффициент, учитывающий дополнительные затраты организаций по выплате заработной платы при выполнении изысканий в районах РФ где установлены рк и сн К=1,8</t>
  </si>
  <si>
    <t>Всего с учетом "СБЦП МУ(2009) п.1.4, Письмо Минрегионразвития № 27321-ИМ/08 от 24.10.2008 стадия Рабочая документация ПЗ=0,6 Ки6=0,6"</t>
  </si>
  <si>
    <t>Итого по расчету:   1 626 105,61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</si>
</sst>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0" fontId="1" fillId="0" borderId="0">
      <alignment horizontal="left" vertical="top"/>
    </xf>
    <xf numFmtId="164" fontId="17" fillId="0" borderId="0" applyFont="0" applyFill="0" applyBorder="0" applyAlignment="0" applyProtection="0"/>
  </cellStyleXfs>
  <cellXfs count="64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10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0" fillId="0" borderId="0" xfId="0" applyFont="1"/>
    <xf numFmtId="0" fontId="2" fillId="0" borderId="4" xfId="3" applyBorder="1">
      <alignment horizontal="center" wrapText="1"/>
    </xf>
    <xf numFmtId="0" fontId="2" fillId="0" borderId="5" xfId="3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2" fillId="0" borderId="4" xfId="5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4" fillId="0" borderId="6" xfId="5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5" fillId="0" borderId="0" xfId="0" applyFont="1" applyFill="1"/>
    <xf numFmtId="0" fontId="8" fillId="0" borderId="0" xfId="4" applyFont="1" applyFill="1" applyBorder="1" applyAlignment="1">
      <alignment vertical="top"/>
    </xf>
    <xf numFmtId="0" fontId="8" fillId="0" borderId="0" xfId="4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0" xfId="4" applyFont="1" applyFill="1" applyAlignment="1">
      <alignment horizontal="left"/>
    </xf>
    <xf numFmtId="0" fontId="2" fillId="0" borderId="0" xfId="4" applyFont="1" applyFill="1" applyBorder="1" applyAlignment="1">
      <alignment horizontal="left" vertical="top" wrapText="1"/>
    </xf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4" applyFont="1" applyFill="1" applyBorder="1">
      <alignment horizontal="center"/>
    </xf>
    <xf numFmtId="0" fontId="2" fillId="0" borderId="0" xfId="4" applyFont="1" applyFill="1" applyBorder="1" applyAlignment="1">
      <alignment horizontal="right"/>
    </xf>
    <xf numFmtId="0" fontId="4" fillId="0" borderId="4" xfId="0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4" xfId="6" applyFont="1" applyBorder="1" applyAlignment="1">
      <alignment horizontal="right" vertical="top" wrapText="1"/>
    </xf>
    <xf numFmtId="0" fontId="14" fillId="0" borderId="6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0" fillId="0" borderId="0" xfId="0" quotePrefix="1" applyFont="1"/>
    <xf numFmtId="0" fontId="3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164" fontId="2" fillId="0" borderId="6" xfId="6" applyFont="1" applyBorder="1" applyAlignment="1">
      <alignment horizontal="right" vertical="top" wrapText="1"/>
    </xf>
    <xf numFmtId="2" fontId="10" fillId="0" borderId="0" xfId="0" applyNumberFormat="1" applyFont="1"/>
    <xf numFmtId="4" fontId="2" fillId="0" borderId="4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6" fillId="0" borderId="0" xfId="4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4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</cellXfs>
  <cellStyles count="7">
    <cellStyle name="Итоги" xfId="1"/>
    <cellStyle name="ЛокСмета" xfId="2"/>
    <cellStyle name="Обычный" xfId="0" builtinId="0"/>
    <cellStyle name="ПИР" xfId="3"/>
    <cellStyle name="Титул" xfId="4"/>
    <cellStyle name="Финансовый" xfId="6" builtinId="3"/>
    <cellStyle name="Хвост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showGridLines="0" tabSelected="1" view="pageBreakPreview" topLeftCell="A7" zoomScale="95" zoomScaleNormal="80" zoomScaleSheetLayoutView="95" workbookViewId="0">
      <selection activeCell="J17" sqref="J17"/>
    </sheetView>
  </sheetViews>
  <sheetFormatPr defaultColWidth="8.85546875" defaultRowHeight="12.75" outlineLevelRow="1" x14ac:dyDescent="0.2"/>
  <cols>
    <col min="1" max="1" width="4.28515625" style="2" customWidth="1"/>
    <col min="2" max="2" width="46.140625" style="2" customWidth="1"/>
    <col min="3" max="3" width="46.42578125" style="2" customWidth="1"/>
    <col min="4" max="4" width="31.42578125" style="2" customWidth="1"/>
    <col min="5" max="5" width="12.7109375" style="2" customWidth="1"/>
    <col min="6" max="6" width="12.85546875" style="2" customWidth="1"/>
    <col min="7" max="9" width="8.85546875" style="2"/>
    <col min="10" max="10" width="16" style="2" customWidth="1"/>
    <col min="11" max="16384" width="8.85546875" style="2"/>
  </cols>
  <sheetData>
    <row r="1" spans="1:5" hidden="1" outlineLevel="1" x14ac:dyDescent="0.2">
      <c r="A1" s="14"/>
      <c r="B1" s="14"/>
      <c r="C1" s="14"/>
      <c r="D1" s="16" t="s">
        <v>15</v>
      </c>
      <c r="E1" s="14"/>
    </row>
    <row r="2" spans="1:5" ht="14.45" hidden="1" customHeight="1" outlineLevel="1" x14ac:dyDescent="0.2">
      <c r="A2" s="14"/>
      <c r="B2" s="14"/>
      <c r="C2" s="15"/>
      <c r="D2" s="17" t="s">
        <v>8</v>
      </c>
      <c r="E2" s="14"/>
    </row>
    <row r="3" spans="1:5" ht="18" hidden="1" customHeight="1" outlineLevel="1" x14ac:dyDescent="0.2">
      <c r="A3" s="18" t="s">
        <v>9</v>
      </c>
      <c r="B3" s="18"/>
      <c r="C3" s="19"/>
      <c r="D3" s="18" t="s">
        <v>10</v>
      </c>
      <c r="E3" s="19"/>
    </row>
    <row r="4" spans="1:5" ht="15.75" hidden="1" customHeight="1" outlineLevel="1" x14ac:dyDescent="0.2">
      <c r="A4" s="18" t="s">
        <v>11</v>
      </c>
      <c r="B4" s="18"/>
      <c r="C4" s="20"/>
      <c r="D4" s="18" t="s">
        <v>12</v>
      </c>
      <c r="E4" s="20"/>
    </row>
    <row r="5" spans="1:5" ht="9" hidden="1" customHeight="1" outlineLevel="1" x14ac:dyDescent="0.2">
      <c r="A5" s="18"/>
      <c r="B5" s="18"/>
      <c r="C5" s="20"/>
      <c r="D5" s="18"/>
      <c r="E5" s="20"/>
    </row>
    <row r="6" spans="1:5" ht="13.5" hidden="1" customHeight="1" outlineLevel="1" x14ac:dyDescent="0.2">
      <c r="A6" s="18" t="s">
        <v>13</v>
      </c>
      <c r="B6" s="18"/>
      <c r="C6" s="20"/>
      <c r="D6" s="18" t="s">
        <v>14</v>
      </c>
      <c r="E6" s="20"/>
    </row>
    <row r="7" spans="1:5" ht="16.899999999999999" customHeight="1" collapsed="1" x14ac:dyDescent="0.2">
      <c r="A7" s="55" t="s">
        <v>30</v>
      </c>
      <c r="B7" s="55"/>
      <c r="C7" s="55"/>
      <c r="D7" s="55"/>
      <c r="E7" s="55"/>
    </row>
    <row r="8" spans="1:5" ht="1.9" customHeight="1" x14ac:dyDescent="0.2">
      <c r="A8" s="21"/>
      <c r="B8" s="21"/>
      <c r="C8" s="21"/>
      <c r="D8" s="21"/>
      <c r="E8" s="21"/>
    </row>
    <row r="9" spans="1:5" s="24" customFormat="1" ht="12" customHeight="1" x14ac:dyDescent="0.2">
      <c r="A9" s="56" t="s">
        <v>31</v>
      </c>
      <c r="B9" s="56"/>
      <c r="C9" s="56"/>
      <c r="D9" s="56"/>
      <c r="E9" s="56"/>
    </row>
    <row r="10" spans="1:5" s="24" customFormat="1" ht="5.25" customHeight="1" x14ac:dyDescent="0.2">
      <c r="A10" s="25"/>
      <c r="B10" s="25"/>
      <c r="C10" s="25"/>
      <c r="D10" s="25"/>
      <c r="E10" s="25"/>
    </row>
    <row r="11" spans="1:5" s="14" customFormat="1" ht="16.5" customHeight="1" x14ac:dyDescent="0.2">
      <c r="A11" s="57" t="s">
        <v>32</v>
      </c>
      <c r="B11" s="57"/>
      <c r="C11" s="57"/>
      <c r="D11" s="57"/>
      <c r="E11" s="57"/>
    </row>
    <row r="12" spans="1:5" s="24" customFormat="1" ht="15" customHeight="1" outlineLevel="1" x14ac:dyDescent="0.2">
      <c r="A12" s="22" t="s">
        <v>36</v>
      </c>
      <c r="B12" s="23"/>
      <c r="C12" s="23"/>
      <c r="D12" s="23"/>
      <c r="E12" s="23"/>
    </row>
    <row r="13" spans="1:5" s="24" customFormat="1" x14ac:dyDescent="0.2">
      <c r="A13" s="21"/>
      <c r="B13" s="21"/>
      <c r="C13" s="26"/>
      <c r="D13" s="26"/>
      <c r="E13" s="27"/>
    </row>
    <row r="14" spans="1:5" ht="52.9" customHeight="1" x14ac:dyDescent="0.2">
      <c r="A14" s="1" t="s">
        <v>0</v>
      </c>
      <c r="B14" s="3" t="s">
        <v>1</v>
      </c>
      <c r="C14" s="3" t="s">
        <v>2</v>
      </c>
      <c r="D14" s="4" t="s">
        <v>3</v>
      </c>
      <c r="E14" s="4" t="s">
        <v>4</v>
      </c>
    </row>
    <row r="15" spans="1:5" ht="17.25" customHeight="1" x14ac:dyDescent="0.2">
      <c r="A15" s="6">
        <v>1</v>
      </c>
      <c r="B15" s="7">
        <v>2</v>
      </c>
      <c r="C15" s="7">
        <v>3</v>
      </c>
      <c r="D15" s="6">
        <v>4</v>
      </c>
      <c r="E15" s="6">
        <v>5</v>
      </c>
    </row>
    <row r="16" spans="1:5" ht="25.5" customHeight="1" x14ac:dyDescent="0.2">
      <c r="A16" s="53" t="s">
        <v>5</v>
      </c>
      <c r="B16" s="54"/>
      <c r="C16" s="54"/>
      <c r="D16" s="54"/>
      <c r="E16" s="54"/>
    </row>
    <row r="17" spans="1:8" s="5" customFormat="1" ht="64.150000000000006" customHeight="1" x14ac:dyDescent="0.2">
      <c r="A17" s="8">
        <v>1</v>
      </c>
      <c r="B17" s="33" t="s">
        <v>22</v>
      </c>
      <c r="C17" s="9" t="s">
        <v>17</v>
      </c>
      <c r="D17" s="10" t="s">
        <v>23</v>
      </c>
      <c r="E17" s="30">
        <f>(131.108+1.45*15.997)*1.15*1000</f>
        <v>177449.19750000001</v>
      </c>
    </row>
    <row r="18" spans="1:8" s="5" customFormat="1" ht="12.75" customHeight="1" outlineLevel="1" x14ac:dyDescent="0.2">
      <c r="A18" s="11"/>
      <c r="B18" s="34"/>
      <c r="C18" s="12"/>
      <c r="D18" s="13"/>
      <c r="E18" s="31"/>
    </row>
    <row r="19" spans="1:8" s="5" customFormat="1" ht="12.75" customHeight="1" outlineLevel="1" x14ac:dyDescent="0.2">
      <c r="A19" s="11"/>
      <c r="B19" s="34"/>
      <c r="C19" s="12" t="s">
        <v>18</v>
      </c>
      <c r="D19" s="13"/>
      <c r="E19" s="31"/>
    </row>
    <row r="20" spans="1:8" s="5" customFormat="1" ht="0.6" customHeight="1" outlineLevel="1" x14ac:dyDescent="0.2">
      <c r="A20" s="11"/>
      <c r="B20" s="34"/>
      <c r="C20" s="12"/>
      <c r="D20" s="13"/>
      <c r="E20" s="31"/>
      <c r="G20" s="14">
        <v>15997</v>
      </c>
    </row>
    <row r="21" spans="1:8" s="5" customFormat="1" ht="57" customHeight="1" outlineLevel="1" x14ac:dyDescent="0.2">
      <c r="A21" s="8">
        <v>2</v>
      </c>
      <c r="B21" s="33" t="s">
        <v>26</v>
      </c>
      <c r="C21" s="9" t="s">
        <v>25</v>
      </c>
      <c r="D21" s="10" t="s">
        <v>28</v>
      </c>
      <c r="E21" s="30">
        <f>(63.595+11.332*21)*0.25*1.15*1000</f>
        <v>86700.512499999997</v>
      </c>
    </row>
    <row r="22" spans="1:8" s="14" customFormat="1" ht="15.75" customHeight="1" outlineLevel="1" x14ac:dyDescent="0.2">
      <c r="A22" s="37"/>
      <c r="B22" s="38"/>
      <c r="C22" s="12" t="s">
        <v>27</v>
      </c>
      <c r="D22" s="39"/>
      <c r="E22" s="40"/>
    </row>
    <row r="23" spans="1:8" s="5" customFormat="1" ht="21" customHeight="1" outlineLevel="1" x14ac:dyDescent="0.2">
      <c r="A23" s="11"/>
      <c r="B23" s="35"/>
      <c r="C23" s="12" t="s">
        <v>24</v>
      </c>
      <c r="D23" s="13"/>
      <c r="E23" s="31"/>
    </row>
    <row r="24" spans="1:8" s="5" customFormat="1" ht="22.5" customHeight="1" x14ac:dyDescent="0.2">
      <c r="A24" s="8"/>
      <c r="B24" s="48" t="s">
        <v>6</v>
      </c>
      <c r="C24" s="49"/>
      <c r="D24" s="49"/>
      <c r="E24" s="28"/>
      <c r="G24" s="36" t="s">
        <v>19</v>
      </c>
    </row>
    <row r="25" spans="1:8" s="5" customFormat="1" ht="22.5" customHeight="1" x14ac:dyDescent="0.2">
      <c r="A25" s="8"/>
      <c r="B25" s="58" t="s">
        <v>29</v>
      </c>
      <c r="C25" s="59"/>
      <c r="D25" s="59"/>
      <c r="E25" s="29">
        <f>E17+E21</f>
        <v>264149.71000000002</v>
      </c>
      <c r="G25" s="5" t="s">
        <v>20</v>
      </c>
      <c r="H25" s="5" t="s">
        <v>21</v>
      </c>
    </row>
    <row r="26" spans="1:8" s="14" customFormat="1" ht="22.5" customHeight="1" x14ac:dyDescent="0.2">
      <c r="A26" s="8"/>
      <c r="B26" s="60" t="s">
        <v>35</v>
      </c>
      <c r="C26" s="61"/>
      <c r="D26" s="62"/>
      <c r="E26" s="29">
        <f>E25*0.6</f>
        <v>158489.826</v>
      </c>
    </row>
    <row r="27" spans="1:8" s="14" customFormat="1" ht="33.75" customHeight="1" x14ac:dyDescent="0.2">
      <c r="A27" s="8"/>
      <c r="B27" s="58" t="s">
        <v>34</v>
      </c>
      <c r="C27" s="63"/>
      <c r="D27" s="63"/>
      <c r="E27" s="30">
        <f>E26*1.8</f>
        <v>285281.68680000002</v>
      </c>
    </row>
    <row r="28" spans="1:8" s="14" customFormat="1" ht="35.25" customHeight="1" x14ac:dyDescent="0.2">
      <c r="A28" s="8"/>
      <c r="B28" s="58" t="s">
        <v>33</v>
      </c>
      <c r="C28" s="63"/>
      <c r="D28" s="63"/>
      <c r="E28" s="42">
        <f>E27*5.7</f>
        <v>1626105.6147600003</v>
      </c>
    </row>
    <row r="29" spans="1:8" s="14" customFormat="1" ht="18" hidden="1" customHeight="1" x14ac:dyDescent="0.2">
      <c r="A29" s="8"/>
      <c r="B29" s="50" t="s">
        <v>16</v>
      </c>
      <c r="C29" s="51"/>
      <c r="D29" s="52"/>
      <c r="E29" s="43">
        <f>E30-E28</f>
        <v>0</v>
      </c>
    </row>
    <row r="30" spans="1:8" s="14" customFormat="1" ht="23.25" customHeight="1" x14ac:dyDescent="0.2">
      <c r="A30" s="32"/>
      <c r="B30" s="48" t="s">
        <v>7</v>
      </c>
      <c r="C30" s="49"/>
      <c r="D30" s="49"/>
      <c r="E30" s="43">
        <f>E28</f>
        <v>1626105.6147600003</v>
      </c>
      <c r="F30" s="41">
        <f>E28+E29</f>
        <v>1626105.6147600003</v>
      </c>
    </row>
    <row r="31" spans="1:8" s="14" customFormat="1" ht="15" x14ac:dyDescent="0.2">
      <c r="A31" s="44"/>
      <c r="B31" s="45"/>
      <c r="C31" s="46"/>
      <c r="D31" s="46"/>
      <c r="E31" s="47"/>
      <c r="F31" s="41"/>
    </row>
    <row r="32" spans="1:8" s="14" customFormat="1" ht="15" x14ac:dyDescent="0.2">
      <c r="A32" s="44"/>
      <c r="B32" s="45"/>
      <c r="C32" s="46"/>
      <c r="D32" s="46"/>
      <c r="E32" s="47"/>
      <c r="F32" s="41"/>
    </row>
  </sheetData>
  <mergeCells count="11">
    <mergeCell ref="A16:E16"/>
    <mergeCell ref="B24:D24"/>
    <mergeCell ref="A7:E7"/>
    <mergeCell ref="A9:E9"/>
    <mergeCell ref="A11:E11"/>
    <mergeCell ref="B30:D30"/>
    <mergeCell ref="B29:D29"/>
    <mergeCell ref="B25:D25"/>
    <mergeCell ref="B27:D27"/>
    <mergeCell ref="B28:D28"/>
    <mergeCell ref="B26:D26"/>
  </mergeCells>
  <pageMargins left="0.35433070866141736" right="0.23622047244094491" top="0.74803149606299213" bottom="0.74803149606299213" header="0.31496062992125984" footer="0.31496062992125984"/>
  <pageSetup paperSize="9" orientation="landscape" r:id="rId1"/>
  <headerFooter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Shulgina</dc:creator>
  <cp:lastModifiedBy>Машина Светлана Сергеевна</cp:lastModifiedBy>
  <cp:lastPrinted>2023-03-10T11:03:03Z</cp:lastPrinted>
  <dcterms:created xsi:type="dcterms:W3CDTF">2014-05-08T09:51:02Z</dcterms:created>
  <dcterms:modified xsi:type="dcterms:W3CDTF">2024-01-15T03:42:25Z</dcterms:modified>
</cp:coreProperties>
</file>