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345" windowWidth="19440" windowHeight="11760"/>
  </bookViews>
  <sheets>
    <sheet name="№п.п. 4" sheetId="5" r:id="rId1"/>
    <sheet name="Лист1" sheetId="1" r:id="rId2"/>
    <sheet name="№п.п. 1" sheetId="2" r:id="rId3"/>
    <sheet name="№п.п. 2" sheetId="3" r:id="rId4"/>
    <sheet name="№п.п. 3" sheetId="4" r:id="rId5"/>
    <sheet name="Лист2" sheetId="6" r:id="rId6"/>
  </sheets>
  <definedNames>
    <definedName name="_xlnm.Print_Titles" localSheetId="2">'№п.п. 1'!$18:$18</definedName>
    <definedName name="_xlnm.Print_Titles" localSheetId="3">'№п.п. 2'!$18:$18</definedName>
    <definedName name="_xlnm.Print_Titles" localSheetId="4">'№п.п. 3'!$18:$18</definedName>
    <definedName name="_xlnm.Print_Titles" localSheetId="1">Лист1!$18:$18</definedName>
  </definedNames>
  <calcPr calcId="125725" refMode="R1C1"/>
</workbook>
</file>

<file path=xl/calcChain.xml><?xml version="1.0" encoding="utf-8"?>
<calcChain xmlns="http://schemas.openxmlformats.org/spreadsheetml/2006/main">
  <c r="E7" i="5"/>
  <c r="F7" s="1"/>
  <c r="G7" s="1"/>
  <c r="H7" s="1"/>
  <c r="I7" s="1"/>
  <c r="H13"/>
  <c r="I13" s="1"/>
  <c r="I12"/>
  <c r="H12"/>
  <c r="H11"/>
  <c r="I11" s="1"/>
  <c r="H10"/>
  <c r="I10" s="1"/>
  <c r="F59" i="3"/>
  <c r="F126" i="2"/>
  <c r="I14" i="5" l="1"/>
  <c r="I15"/>
  <c r="H14"/>
  <c r="H15" s="1"/>
</calcChain>
</file>

<file path=xl/comments1.xml><?xml version="1.0" encoding="utf-8"?>
<comments xmlns="http://schemas.openxmlformats.org/spreadsheetml/2006/main">
  <authors>
    <author>Алексей</author>
    <author>Alex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Титул::&lt;Локальный номер&gt;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Титул::&lt;Наименование сводки затрат&gt;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КС-3::&lt;Номер п.п.&gt;</t>
        </r>
      </text>
    </comment>
    <comment ref="B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КС-3::&lt;Тип строки&gt; &lt;Номер сметного расчета&gt;</t>
        </r>
      </text>
    </comment>
    <comment ref="C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КС-3::&lt;Наименование работ&gt;</t>
        </r>
      </text>
    </comment>
    <comment ref="D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КС-3::&lt;ПЗ&gt;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КС-3::&lt;Итого до ЛЗ&gt;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КС-3::&lt;Уровень цен&gt;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КС-3::&lt;Итого (без налогов)&gt;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КС-3::&lt;Налоги&gt;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КС-3::&lt;Всего&gt;</t>
        </r>
      </text>
    </comment>
  </commentList>
</comments>
</file>

<file path=xl/comments2.xml><?xml version="1.0" encoding="utf-8"?>
<comments xmlns="http://schemas.openxmlformats.org/spreadsheetml/2006/main">
  <authors>
    <author>Сергей</author>
    <author>Alex</author>
    <author>Алексей</author>
    <author>Alex Sosedko</author>
  </authors>
  <commentList>
    <comment ref="B4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B7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C11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C1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B15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E17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F17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C18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D18" authorId="3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стомости&gt;,
где количество &lt;Количество всего (физ. объем) по позиции&gt;=&lt;Формула расчета физ. объема&gt;</t>
        </r>
      </text>
    </comment>
    <comment ref="F1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  <comment ref="B171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 &lt;подпись 360 значение&gt;</t>
        </r>
      </text>
    </comment>
    <comment ref="B172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 &lt;подпись 390 значение&gt;</t>
        </r>
      </text>
    </comment>
    <comment ref="B173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300 значение&gt;</t>
        </r>
      </text>
    </comment>
    <comment ref="B174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310 значение&gt;</t>
        </r>
      </text>
    </comment>
    <comment ref="B176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Хвост::&lt;Описание локальной сметы&gt;</t>
        </r>
      </text>
    </comment>
  </commentList>
</comments>
</file>

<file path=xl/comments3.xml><?xml version="1.0" encoding="utf-8"?>
<comments xmlns="http://schemas.openxmlformats.org/spreadsheetml/2006/main">
  <authors>
    <author>Сергей</author>
    <author>Alex</author>
    <author>Алексей</author>
    <author>Alex Sosedko</author>
  </authors>
  <commentList>
    <comment ref="B4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B7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C11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C1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B15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E17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F17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C18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D18" authorId="3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стомости&gt;,
где количество &lt;Количество всего (физ. объем) по позиции&gt;=&lt;Формула расчета физ. объема&gt;</t>
        </r>
      </text>
    </comment>
    <comment ref="F1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  <comment ref="B130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Хвост::&lt;Описание локальной сметы&gt;</t>
        </r>
      </text>
    </comment>
  </commentList>
</comments>
</file>

<file path=xl/comments4.xml><?xml version="1.0" encoding="utf-8"?>
<comments xmlns="http://schemas.openxmlformats.org/spreadsheetml/2006/main">
  <authors>
    <author>Сергей</author>
    <author>Alex</author>
    <author>Алексей</author>
    <author>Alex Sosedko</author>
  </authors>
  <commentList>
    <comment ref="B4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B7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C11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C1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B15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E17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F17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C18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D18" authorId="3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стомости&gt;,
где количество &lt;Количество всего (физ. объем) по позиции&gt;=&lt;Формула расчета физ. объема&gt;</t>
        </r>
      </text>
    </comment>
    <comment ref="F1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</commentList>
</comments>
</file>

<file path=xl/comments5.xml><?xml version="1.0" encoding="utf-8"?>
<comments xmlns="http://schemas.openxmlformats.org/spreadsheetml/2006/main">
  <authors>
    <author>Сергей</author>
    <author>Alex</author>
    <author>Алексей</author>
    <author>Alex Sosedko</author>
  </authors>
  <commentList>
    <comment ref="B4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B7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C11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C1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B15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E17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F17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C18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D18" authorId="3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стомости&gt;,
где количество &lt;Количество всего (физ. объем) по позиции&gt;=&lt;Формула расчета физ. объема&gt;</t>
        </r>
      </text>
    </comment>
    <comment ref="F1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</commentList>
</comments>
</file>

<file path=xl/sharedStrings.xml><?xml version="1.0" encoding="utf-8"?>
<sst xmlns="http://schemas.openxmlformats.org/spreadsheetml/2006/main" count="784" uniqueCount="483">
  <si>
    <t>Форма 2п</t>
  </si>
  <si>
    <t>на проектные (изыскательские)  работы</t>
  </si>
  <si>
    <t>№ пп</t>
  </si>
  <si>
    <t>Характеристика предприятия,
здания, сооружения или вид работ</t>
  </si>
  <si>
    <t>(договору, дополнительному соглашению)</t>
  </si>
  <si>
    <t>Приложение к</t>
  </si>
  <si>
    <t>Наименование предприятия, здания, сооружения, стадии проектирования, этапа, вида проектных</t>
  </si>
  <si>
    <t>Наименование проектной (изыскательской) организации: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</si>
  <si>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</si>
  <si>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Наименование организации заказчика:</t>
  </si>
  <si>
    <t xml:space="preserve">СМЕТА № 01   </t>
  </si>
  <si>
    <t>Итого по расчету: 8 628 549,14 руб.</t>
  </si>
  <si>
    <t>Расчет стоимости: (a+bx)*Kj или (стоимость строительно-монтажных работ)*проц./ 100 или количество * цена, руб.</t>
  </si>
  <si>
    <t>Стоимость работ, 
руб.</t>
  </si>
  <si>
    <t xml:space="preserve">Главный инженер проекта ______________ </t>
  </si>
  <si>
    <t xml:space="preserve">Начальник отдела ____________________ </t>
  </si>
  <si>
    <t xml:space="preserve">Составил ___________________________ </t>
  </si>
  <si>
    <t xml:space="preserve">Проверил ___________________________ </t>
  </si>
  <si>
    <t>Раздел 1. Полевые работы</t>
  </si>
  <si>
    <t xml:space="preserve">Колонковое бурение скважины диаметром до 160мм, глубиной св. 15 до 25м: категория породы 5, 200(м) </t>
  </si>
  <si>
    <t xml:space="preserve">СБЦ "Инженерно-геологические и инженерно-экологические изыскания для строительства (1999)" табл.17 п.2-5
(СБЦ103-17-2-5) </t>
  </si>
  <si>
    <t>(43,4*200)*0,9,
где количество 200=200</t>
  </si>
  <si>
    <t>7 812,00</t>
  </si>
  <si>
    <t>прим. при бурении скважин самоходными и передвижными установками без устройства циркуляционной системы: для скважин глубиной до 15 и до 25м К=0,9;</t>
  </si>
  <si>
    <t xml:space="preserve"> </t>
  </si>
  <si>
    <t xml:space="preserve"> Стадийность проектирования</t>
  </si>
  <si>
    <t xml:space="preserve">Колонковое бурение скважины диаметром до 160мм, глубиной св. 15 до 25м: категория породы 7, 100(м) </t>
  </si>
  <si>
    <t xml:space="preserve">СБЦ "Инженерно-геологические и инженерно-экологические изыскания для строительства (1999)" табл.17 п.2-7
(СБЦ103-17-2-7) </t>
  </si>
  <si>
    <t>(55,4*100)*0,9,
где количество 100=100</t>
  </si>
  <si>
    <t>4 986,00</t>
  </si>
  <si>
    <t xml:space="preserve">Колонковое бурение скважины диаметром до 160мм, глубиной св. 15 до 25м: категория породы 8, 75(м) </t>
  </si>
  <si>
    <t xml:space="preserve">СБЦ "Инженерно-геологические и инженерно-экологические изыскания для строительства (1999)" табл.17 п.2-8
(СБЦ103-17-2-8) </t>
  </si>
  <si>
    <t>(69,8*75)*0,9,
где количество 75=75</t>
  </si>
  <si>
    <t>4 711,50</t>
  </si>
  <si>
    <t>Наблюдения</t>
  </si>
  <si>
    <t xml:space="preserve">Гидрогеологические наблюдения при бурении скважины диаметром до 160мм глубиной св. 15 до 25м, 375(м) </t>
  </si>
  <si>
    <t xml:space="preserve">СБЦ "Инженерно-геологические и инженерно-экологические изыскания для строительства (1999)" табл.18 п.1-2
(СБЦ103-18-1-2) </t>
  </si>
  <si>
    <t>1,6*375,
где количество 375=375</t>
  </si>
  <si>
    <t xml:space="preserve">Крепление скважины при бурении диаметром до 160мм глубиной св. 15 до 25м, 375(м) </t>
  </si>
  <si>
    <t xml:space="preserve">СБЦ "Инженерно-геологические и инженерно-экологические изыскания для строительства (1999)" табл.18 п.4-2
(СБЦ103-18-4-2) </t>
  </si>
  <si>
    <t>2,1*375,
где количество 375=375</t>
  </si>
  <si>
    <t>Отбор проб</t>
  </si>
  <si>
    <t xml:space="preserve">Отбор монолитов из буровых скважин (связные грунты) с глубины до 10м, 75(1 монолит) </t>
  </si>
  <si>
    <t xml:space="preserve">СБЦ "Инженерно-геологические и инженерно-экологические изыскания для строительства (1999)" табл.57 п.1-1
(СБЦ103-57-1-1) </t>
  </si>
  <si>
    <t>22,9*75,
где количество 75=75</t>
  </si>
  <si>
    <t>1 717,50</t>
  </si>
  <si>
    <t xml:space="preserve">Отбор монолитов из буровых скважин (связные грунты) с глубины св. 10 до 20м, 75(1 монолит) </t>
  </si>
  <si>
    <t xml:space="preserve">СБЦ "Инженерно-геологические и инженерно-экологические изыскания для строительства (1999)" табл.57 п.2-1
(СБЦ103-57-2-1) </t>
  </si>
  <si>
    <t>(30,6*75)*0,7,
где количество 75=75</t>
  </si>
  <si>
    <t>1 606,50</t>
  </si>
  <si>
    <t>прим. отбор монолита скальных пород при колонковом бурении определяется по ценам отбора монолита из буровой скважины К=0,7;</t>
  </si>
  <si>
    <t xml:space="preserve">Отбор монолитов из буровых скважин (связные грунты) с глубины св. 20 до 30м, 75(1 монолит) </t>
  </si>
  <si>
    <t xml:space="preserve">СБЦ "Инженерно-геологические и инженерно-экологические изыскания для строительства (1999)" табл.57 п.3-1
(СБЦ103-57-3-1) </t>
  </si>
  <si>
    <t>(36,8*75)*0,7,
где количество 75=75</t>
  </si>
  <si>
    <t>1 932,00</t>
  </si>
  <si>
    <t>Итоги по разделу 1 Полевые работы:</t>
  </si>
  <si>
    <t xml:space="preserve">   Итого Поз. 1-8</t>
  </si>
  <si>
    <t>24 153,00</t>
  </si>
  <si>
    <t xml:space="preserve">   Всего с учетом "Поправочный коэффициент При выполнении изысканий в  районах Крайнего Севера К= К=1,9"</t>
  </si>
  <si>
    <t>45 890,70</t>
  </si>
  <si>
    <t xml:space="preserve">   Всего c учетом "2 кв 2022 (ИЗ), Письмо Минстроя России  от 29.04.2022 г. №19281-ИФ/09 прил.3 56,4000"</t>
  </si>
  <si>
    <t>2 588 235,48</t>
  </si>
  <si>
    <t xml:space="preserve">   Итого по разделу 1 Полевые работы</t>
  </si>
  <si>
    <t>Раздел 2. Лабораторные работы</t>
  </si>
  <si>
    <t xml:space="preserve">Комплекс физико-механических свойств мерзлого глинистого грунта. Показатели сжимаемости и сопутствующие определения при компрессионных испытаниях по одной ветви с нагрузкой до 0,6МПа, 158(1 образец) </t>
  </si>
  <si>
    <t xml:space="preserve">СБЦ "Инженерно-геологические и инженерно-экологические изыскания для строительства (1999)" табл.63 п.32
(СБЦ103-63-32) </t>
  </si>
  <si>
    <t>186,4*158,
где количество 158=158</t>
  </si>
  <si>
    <t>29 451,20</t>
  </si>
  <si>
    <t>Итоги по разделу 2 Лабораторные работы:</t>
  </si>
  <si>
    <t xml:space="preserve">   Итого Поз. 9</t>
  </si>
  <si>
    <t>55 957,28</t>
  </si>
  <si>
    <t>3 155 990,59</t>
  </si>
  <si>
    <t xml:space="preserve">   Итого по разделу 2 Лабораторные работы</t>
  </si>
  <si>
    <t>Раздел 3. Полевые работы</t>
  </si>
  <si>
    <t xml:space="preserve">Съемка сооружений подземных, количество колодцев, шурфов, выпусков, опор узлов, примыканий на 1 га участка: менее 10, 11(колодец, шурф, выпуск, ввод, опора, узел, примыкание, точка) </t>
  </si>
  <si>
    <t xml:space="preserve">СБЦ "Инженерно-геодезические изыскания (2004)" табл.37 п.1-3
(СБЦ102-37-1-3) </t>
  </si>
  <si>
    <t>(81*11)*0,85,
где количество 11=11</t>
  </si>
  <si>
    <t>ОУ п.14 При выполнении полевых работ без выплаты полевого довольствия К=0,85;</t>
  </si>
  <si>
    <t xml:space="preserve">Съемка сооружений надземных, количество колодцев, шурфов, выпусков, опор узлов, примыканий на 1 га участка: менее 10, 11(колодец, шурф, выпуск, ввод, опора, узел, примыкание, точка) </t>
  </si>
  <si>
    <t xml:space="preserve">СБЦ "Инженерно-геодезические изыскания (2004)" табл.37 п.2-3
(СБЦ102-37-2-3) </t>
  </si>
  <si>
    <t>(74*11)*0,85,
где количество 11=11</t>
  </si>
  <si>
    <t xml:space="preserve">Нивелирование сооружений подземных, количество колодцев, шурфов, выпусков, опор узлов, примыканий на 1 га участка: менее 10, 11(колодец, шурф, выпуск, ввод, опора, узел, примыкание, точка) </t>
  </si>
  <si>
    <t xml:space="preserve">СБЦ "Инженерно-геодезические изыскания (2004)" табл.37 п.3-3
(СБЦ102-37-3-3) </t>
  </si>
  <si>
    <t>(103*11)*0,85,
где количество 11=11</t>
  </si>
  <si>
    <t xml:space="preserve">Нивелирование сооружений надземных, количество колодцев, шурфов, выпусков, опор узлов, примыканий на 1 га участка: менее 10, 11(колодец, шурф, выпуск, ввод, опора, узел, примыкание, точка) </t>
  </si>
  <si>
    <t xml:space="preserve">СБЦ "Инженерно-геодезические изыскания (2004)" табл.37 п.4-3
(СБЦ102-37-4-3) </t>
  </si>
  <si>
    <t>Итоги по разделу 3 Полевые работы:</t>
  </si>
  <si>
    <t xml:space="preserve">   Итого Поз. 10-13</t>
  </si>
  <si>
    <t>3 169,65</t>
  </si>
  <si>
    <t>6 022,34</t>
  </si>
  <si>
    <t xml:space="preserve">   Всего c учетом "2 кв 2022 (ИЗ), Письмо Минстроя России  от 29.04.2022 г. №19281-ИФ/09 прил.3 4,9600"</t>
  </si>
  <si>
    <t>29 870,81</t>
  </si>
  <si>
    <t xml:space="preserve">   Итого по разделу 3 Полевые работы</t>
  </si>
  <si>
    <t>Раздел 4. Съемка</t>
  </si>
  <si>
    <t xml:space="preserve">Съемка подземных коммуникаций с помощью трубокабелеискателя при категории сложности выполнения работ: 2 категория сложности, 41(точка) </t>
  </si>
  <si>
    <t xml:space="preserve">СБЦ "Инженерно-геодезические изыскания (2004)" табл.40 п.2
(СБЦ102-40-2) </t>
  </si>
  <si>
    <t>115*41,
где количество 41=41</t>
  </si>
  <si>
    <t>4 715,00</t>
  </si>
  <si>
    <t xml:space="preserve">Съемка подземных коммуникаций с помощью трубокабелеискателя, в отдельных узлах при количестве выходов подземных прокладок в одном узле: 4, 16(узел, колодец, шурф) </t>
  </si>
  <si>
    <t xml:space="preserve">СБЦ "Инженерно-геодезические изыскания (2004)" табл.40 п.7
(СБЦ102-40-7) </t>
  </si>
  <si>
    <t>250*16,
где количество 16=16</t>
  </si>
  <si>
    <t>4 000,00</t>
  </si>
  <si>
    <t>Итоги по разделу 4 Съемка:</t>
  </si>
  <si>
    <t xml:space="preserve">   Итого Поз. 14-15</t>
  </si>
  <si>
    <t>8 715,00</t>
  </si>
  <si>
    <t>16 558,50</t>
  </si>
  <si>
    <t>82 130,16</t>
  </si>
  <si>
    <t xml:space="preserve">   Итого по разделу 4 Съемка</t>
  </si>
  <si>
    <t>Раздел 5. Составление описания</t>
  </si>
  <si>
    <t xml:space="preserve">Составление описания подземных и надземных сооружений: 2 категория сложности, 11+16=27(колодец, узел, опора) </t>
  </si>
  <si>
    <t xml:space="preserve">СБЦ "Инженерно-геодезические изыскания (2004)" табл.39 п.1-2
(СБЦ102-39-1-2) </t>
  </si>
  <si>
    <t>46*27,
где количество 27=11+16</t>
  </si>
  <si>
    <t>1 242,00</t>
  </si>
  <si>
    <t xml:space="preserve">Составление описания электрокабелей, кабелей связи, водопровода, канализации и других трубопроводов, вскрытых шурфами: 2 категория сложности, 22(шурф) </t>
  </si>
  <si>
    <t xml:space="preserve">СБЦ "Инженерно-геодезические изыскания (2004)" табл.39 п.2-2
(СБЦ102-39-2-2) </t>
  </si>
  <si>
    <t>56*22,
где количество 22=22</t>
  </si>
  <si>
    <t>1 232,00</t>
  </si>
  <si>
    <t>Итоги по разделу 5 Составление описания:</t>
  </si>
  <si>
    <t xml:space="preserve">   Итого Поз. 16-17</t>
  </si>
  <si>
    <t>2 474,00</t>
  </si>
  <si>
    <t>4 700,60</t>
  </si>
  <si>
    <t>23 314,98</t>
  </si>
  <si>
    <t xml:space="preserve">   Итого по разделу 5 Составление описания</t>
  </si>
  <si>
    <t>Раздел 6. Камеральные работы</t>
  </si>
  <si>
    <t xml:space="preserve">Камеральное трассирование железной или автомобильной дороги по картам (планам) и аэрокосмическим материалам в масштабах 1:2000: 2 категория сложности, 0,5(км) </t>
  </si>
  <si>
    <t xml:space="preserve">СБЦ "Инженерно-геодезические изыскания (2004)" табл.72 п.6-2
(СБЦ102-72-6-2) </t>
  </si>
  <si>
    <t>612*0,5,
где количество 0,5=0,5</t>
  </si>
  <si>
    <t xml:space="preserve">Камеральное трассирование воздушных и подземных кабельных линий электропередачи и связи по картам (планам) в масштабах 1:100000 - 1:50000: 2 категория сложности, 0,5(км) </t>
  </si>
  <si>
    <t xml:space="preserve">СБЦ "Инженерно-геодезические изыскания (2004)" табл.72 п.11-2
(СБЦ102-72-11-2) </t>
  </si>
  <si>
    <t>66*0,5,
где количество 0,5=0,5</t>
  </si>
  <si>
    <t xml:space="preserve">Камеральная обработка материалов буровых и горнопроходческих работ с гидрогеологическими наблюдениями: категория сложности инженерно-геологических условий 1, 375(1м выработки) </t>
  </si>
  <si>
    <t xml:space="preserve">СБЦ "Инженерно-геологические и инженерно-экологические изыскания для строительства (1999)" табл.82 п.2-1
(СБЦ103-82-2-1) </t>
  </si>
  <si>
    <t>8*375,
где количество 375=375</t>
  </si>
  <si>
    <t>3 000,00</t>
  </si>
  <si>
    <t xml:space="preserve">Камеральная обработка комплексных исследований и отдельных определений физико-механических свойств грунтов (пород): глинистых - 20% от стоимости лабораторных работ, 0() </t>
  </si>
  <si>
    <t xml:space="preserve">СБЦ "Инженерно-геологические и инженерно-экологические изыскания для строительства (1999)" табл.86 п.1
(СБЦ103-86-1) </t>
  </si>
  <si>
    <t>29451,20*20% от 1,
где количество 0=0</t>
  </si>
  <si>
    <t>5 890,24</t>
  </si>
  <si>
    <t>Итоги по разделу 6 Камеральные работы:</t>
  </si>
  <si>
    <t xml:space="preserve">   Итого Поз. 20-21 2 кв 2022 (ИЗ), Письмо Минстроя России  от 29.04.2022 г. №19281-ИФ/09 прил.3 56,4000</t>
  </si>
  <si>
    <t>952 678,34</t>
  </si>
  <si>
    <t xml:space="preserve">      Итого Поз. 20-21</t>
  </si>
  <si>
    <t>8 890,24</t>
  </si>
  <si>
    <t xml:space="preserve">      Всего с учетом "Поправочный коэффициент При выполнении изысканий в  районах Крайнего Севера К= К=1,9"</t>
  </si>
  <si>
    <t>16 891,46</t>
  </si>
  <si>
    <t xml:space="preserve">      Итого c учетом "2 кв 2022 (ИЗ), Письмо Минстроя России  от 29.04.2022 г. №19281-ИФ/09 прил.3 56,4000"</t>
  </si>
  <si>
    <t xml:space="preserve">   Итого Поз. 18-19 2 кв 2022 (ИЗ), Письмо Минстроя России  от 29.04.2022 г. №19281-ИФ/09 прил.3 4,9600</t>
  </si>
  <si>
    <t>3 194,74</t>
  </si>
  <si>
    <t xml:space="preserve">      Итого Поз. 18-19</t>
  </si>
  <si>
    <t xml:space="preserve">      Итого c учетом "2 кв 2022 (ИЗ), Письмо Минстроя России  от 29.04.2022 г. №19281-ИФ/09 прил.3 4,9600"</t>
  </si>
  <si>
    <t xml:space="preserve">   Итого</t>
  </si>
  <si>
    <t>955 873,08</t>
  </si>
  <si>
    <t xml:space="preserve">   Итого по разделу 6 Камеральные работы</t>
  </si>
  <si>
    <t>Раздел 7. Схемы</t>
  </si>
  <si>
    <t xml:space="preserve">Составление и вычерчивание продольных профилей трассы линейных сооружений, количество ординат на 1 дм профиля: до 20, 1254(дм) </t>
  </si>
  <si>
    <t xml:space="preserve">СБЦ "Инженерно-геодезические изыскания (2004)" табл.74 п.1-1
(СБЦ102-74-1-1) </t>
  </si>
  <si>
    <t>109*1254,
где количество 1254=1254</t>
  </si>
  <si>
    <t>136 686,00</t>
  </si>
  <si>
    <t xml:space="preserve">Составление планов подземных и надземных сооружений, в масштабе 1:500, количество коммуникаций на участке: свыше 6, 5(га) </t>
  </si>
  <si>
    <t xml:space="preserve">СБЦ "Инженерно-геодезические изыскания (2004)" табл.75 п.1-3
(СБЦ102-75-1-3) </t>
  </si>
  <si>
    <t>961*5,
где количество 5=5</t>
  </si>
  <si>
    <t>4 805,00</t>
  </si>
  <si>
    <t xml:space="preserve">Составление планов подземных и надземных сооружений застроенных территорий на готовой топографической основе, в масштабе плана: 1:500 и 1:1000, 27(колодец, опора, точка) </t>
  </si>
  <si>
    <t xml:space="preserve">СБЦ "Инженерно-геодезические изыскания (2004)" табл.76 п.2
(СБЦ102-76-2) </t>
  </si>
  <si>
    <t>23*27,
где количество 27=27</t>
  </si>
  <si>
    <t xml:space="preserve">Составление каталога колодцев (узлов, точек), 27(колодец, узел, точка) </t>
  </si>
  <si>
    <t xml:space="preserve">СБЦ "Инженерно-геодезические изыскания (2004)" табл.77 п.1
(СБЦ102-77-1) </t>
  </si>
  <si>
    <t>17*27,
где количество 27=27</t>
  </si>
  <si>
    <t>Итоги по разделу 7 Схемы:</t>
  </si>
  <si>
    <t xml:space="preserve">   Итого Поз. 22-25</t>
  </si>
  <si>
    <t>142 571,00</t>
  </si>
  <si>
    <t>270 884,90</t>
  </si>
  <si>
    <t>1 343 589,10</t>
  </si>
  <si>
    <t xml:space="preserve">   Итого по разделу 7 Схемы</t>
  </si>
  <si>
    <t>Раздел 8. Отчеты</t>
  </si>
  <si>
    <t xml:space="preserve">Составление программы (предписания) и технического отчета (пояснительной записки) по геодезическим работам. Стоимость полевых и камеральных работ, определенная по ценам глав 4 - 8: св. 100 до 250 - цена = 4300 + 3,0 % от стоимости работ более 100 тыс.руб., 1(программа) </t>
  </si>
  <si>
    <t xml:space="preserve">СБЦ "Инженерно-геодезические изыскания (2004)" табл.78 п.2
(СБЦ102-78-2) </t>
  </si>
  <si>
    <t>3729+4300+3% от 1,
где количество 1=1</t>
  </si>
  <si>
    <t>8 029,03</t>
  </si>
  <si>
    <t xml:space="preserve">Составление программы (предписания) и технического отчета (пояснительной записки) по геодезическим работам. Стоимость полевых и камеральных работ, определенная по ценам глав 4 - 8: св. 100 до 250 - цена = 10000 + 5,0 % от стоимости работ, более 100 тыс.руб., 1(технический отчет) </t>
  </si>
  <si>
    <t xml:space="preserve">СБЦ "Инженерно-геодезические изыскания (2004)" табл.79 п.2
(СБЦ102-79-2) </t>
  </si>
  <si>
    <t>3729+4300+5% от 1,
где количество 1=1</t>
  </si>
  <si>
    <t>8 029,05</t>
  </si>
  <si>
    <t xml:space="preserve">Составление программы производства работ, средняя глубина исследования: 10-15м, исследуемая площадь 1-3км2, 1(1 программа) </t>
  </si>
  <si>
    <t xml:space="preserve">СБЦ "Инженерно-геологические и инженерно-экологические изыскания для строительства (1999)" табл.81 п.3-2
(СБЦ103-81-3-2) </t>
  </si>
  <si>
    <t>1100*1,
где количество 1=1</t>
  </si>
  <si>
    <t>1 100,00</t>
  </si>
  <si>
    <t xml:space="preserve">Составление технического отчета (заключения) о результатах выполненных работ, категория сложности инженерно-геологических условий 1, при стоимости камеральных работ: св. 5 до 20 тыс. руб. - 16%, 8890,24(1 отчет) </t>
  </si>
  <si>
    <t xml:space="preserve">СБЦ "Инженерно-геологические и инженерно-экологические изыскания для строительства (1999)" табл.87 п.2-1
(СБЦ103-87-2-1) </t>
  </si>
  <si>
    <t>0,16*8890,24,
где количество 8890,24=8890,24</t>
  </si>
  <si>
    <t>1 422,44</t>
  </si>
  <si>
    <t>Итоги по разделу 8 Отчеты:</t>
  </si>
  <si>
    <t xml:space="preserve">   Итого Поз. 28-29 2 кв 2022 (ИЗ), Письмо Минстроя России  от 29.04.2022 г. №19281-ИФ/09 прил.3 56,4000</t>
  </si>
  <si>
    <t>270 304,90</t>
  </si>
  <si>
    <t xml:space="preserve">      Итого Поз. 28-29</t>
  </si>
  <si>
    <t>2 522,44</t>
  </si>
  <si>
    <t>4 792,64</t>
  </si>
  <si>
    <t xml:space="preserve">   Итого Поз. 26-27 2 кв 2022 (ИЗ), Письмо Минстроя России  от 29.04.2022 г. №19281-ИФ/09 прил.3 4,9600</t>
  </si>
  <si>
    <t>151 331,34</t>
  </si>
  <si>
    <t xml:space="preserve">      Итого Поз. 26-27</t>
  </si>
  <si>
    <t>16 058,08</t>
  </si>
  <si>
    <t>30 510,35</t>
  </si>
  <si>
    <t>421 636,24</t>
  </si>
  <si>
    <t xml:space="preserve">   Итого по разделу 8 Отчеты</t>
  </si>
  <si>
    <t>Раздел 9. Прочие затраты</t>
  </si>
  <si>
    <t xml:space="preserve">Расходы по внутреннему транспорту, расстояние от базы изыскательской организации, экспедиции, партии или отряда до участка изысканий св. 20 до 30 км: при сметной стоимости полевых изыскательских работ до 75 тыс. руб. - 18,75 %, 0(руб.) </t>
  </si>
  <si>
    <t xml:space="preserve">СБЦ "Инженерно-геодезические изыскания (2004)" табл.4 п.5-1
(СБЦ102-4-5-1) </t>
  </si>
  <si>
    <t>8099,53*18,75/100,
где количество 0=0</t>
  </si>
  <si>
    <t>1 518,66</t>
  </si>
  <si>
    <t xml:space="preserve">Расходы по организации и ликвидации работ Для изысканий со сметной стоимостью до 30 тыс. руб. К=2,5, 0() </t>
  </si>
  <si>
    <t xml:space="preserve">
(ОУ п. 13) </t>
  </si>
  <si>
    <t>(8100+1519)*6/100*2,5,
где количество 0=0</t>
  </si>
  <si>
    <t>1 442,85</t>
  </si>
  <si>
    <t>Итоги по разделу 9 Прочие затраты:</t>
  </si>
  <si>
    <t xml:space="preserve">   Итого Поз. 30-31</t>
  </si>
  <si>
    <t>2 961,51</t>
  </si>
  <si>
    <t>5 626,87</t>
  </si>
  <si>
    <t>27 909,28</t>
  </si>
  <si>
    <t xml:space="preserve">   Итого по разделу 9 Прочие затраты</t>
  </si>
  <si>
    <t>Итоги по смете:</t>
  </si>
  <si>
    <t xml:space="preserve">   Итого Поз. 1-9, 20-21, 28-29 2 кв 2022 (ИЗ), Письмо Минстроя России  от 29.04.2022 г. №19281-ИФ/09 прил.3 56,4000</t>
  </si>
  <si>
    <t>6 967 208,75</t>
  </si>
  <si>
    <t xml:space="preserve">      Итого Поз. 1-9, 20-21, 28-29</t>
  </si>
  <si>
    <t>65 016,88</t>
  </si>
  <si>
    <t>123 532,07</t>
  </si>
  <si>
    <t xml:space="preserve">   Итого Поз. 10-19, 22-27, 30-31 2 кв 2022 (ИЗ), Письмо Минстроя России  от 29.04.2022 г. №19281-ИФ/09 прил.3 4,9600</t>
  </si>
  <si>
    <t>1 661 340,39</t>
  </si>
  <si>
    <t xml:space="preserve">      Итого Поз. 10-19, 22-27, 30-31</t>
  </si>
  <si>
    <t>176 288,24</t>
  </si>
  <si>
    <t>334 947,66</t>
  </si>
  <si>
    <t>8 628 549,14</t>
  </si>
  <si>
    <t xml:space="preserve">   ВСЕГО по смете</t>
  </si>
  <si>
    <t xml:space="preserve">СМЕТА № 02   </t>
  </si>
  <si>
    <t>Раздел 1. Исследование</t>
  </si>
  <si>
    <t>Полевые работы</t>
  </si>
  <si>
    <t xml:space="preserve">Вынос в натуру (или восстановление утраченных) границ отвода земель строительных площадок с установкой граничных знаков при длине сторон границы от 100 до 150 м: категория сложности 2, полевые работы, 6(1 граничный (межевой) знак) </t>
  </si>
  <si>
    <t xml:space="preserve">СБЦ "Инженерно-геодезические изыскания при строительстве и эксплуатации зданий и сооружений (2006)" табл.11 п.1-2-1
(СБЦ105-11-1-2-1) </t>
  </si>
  <si>
    <t>757*6,
где количество 6=6</t>
  </si>
  <si>
    <t>4 542,00</t>
  </si>
  <si>
    <t xml:space="preserve">Разбивка геодезической строительной сетки, основных осей зданий и сооружений проложением ходов полигонометрии 1 разряда при длине сторон сетки или расстоянии между знаками разбивочной линии 200 м: категория сложности 2, полевые работы, 0,5(1 км строительной сетки) </t>
  </si>
  <si>
    <t xml:space="preserve">СБЦ "Инженерно-геодезические изыскания при строительстве и эксплуатации зданий и сооружений (2006)" табл.15 п.1-2-1
(СБЦ105-15-1-2-1) </t>
  </si>
  <si>
    <t>6605*0,5,
где количество 0,5=0,5</t>
  </si>
  <si>
    <t>3 302,50</t>
  </si>
  <si>
    <t xml:space="preserve">Инженерно-геологическая, гидрогеологическая рекогносцировка при проходимости удовлетворительной: 2 категория сложности, полевые работы, 0,5(1 км маршрута) </t>
  </si>
  <si>
    <t xml:space="preserve">СБЦ "Инженерно-геологические и инженерно-экологические изыскания для строительства (1999)" табл.9 п.2-2-1
(СБЦ103-9-2-2-1) </t>
  </si>
  <si>
    <t>27*0,5,
где количество 0,5=0,5</t>
  </si>
  <si>
    <t xml:space="preserve">Наблюдения при передвижении по маршруту при составлении инженерно-геологической, гидрогеологической, почвенной, инженерно-экологической карты в масштабе 1:25000: проходимость удовлетворительная, полевые работы, 0,5(1 км маршрута) </t>
  </si>
  <si>
    <t xml:space="preserve">СБЦ "Инженерно-геологические и инженерно-экологические изыскания для строительства (1999)" табл.10 п.2-2-1
(СБЦ103-10-2-2-1) </t>
  </si>
  <si>
    <t>16,6*0,5,
где количество 0,5=0,5</t>
  </si>
  <si>
    <t xml:space="preserve">Описание точек наблюдений при составлении инженерно-геологических (гидрогеологических) карт: категория сложности 2, полевые работы, 11(1 точка) </t>
  </si>
  <si>
    <t xml:space="preserve">СБЦ "Инженерно-геологические и инженерно-экологические изыскания для строительства (1999)" табл.11 п.1-2-1
(СБЦ103-11-1-2-1) </t>
  </si>
  <si>
    <t>10,2*11,
где количество 11=11</t>
  </si>
  <si>
    <t>Камеральные работы</t>
  </si>
  <si>
    <t xml:space="preserve">Вынос в натуру (или восстановление утраченных) границ отвода земель строительных площадок с установкой граничных знаков при длине сторон границы от 100 до 150 м: категория сложности 2, камеральные работы, 6(1 граничный (межевой) знак) </t>
  </si>
  <si>
    <t xml:space="preserve">СБЦ "Инженерно-геодезические изыскания при строительстве и эксплуатации зданий и сооружений (2006)" табл.11 п.1-2-2
(СБЦ105-11-1-2-2) </t>
  </si>
  <si>
    <t>36*6,
где количество 6=6</t>
  </si>
  <si>
    <t xml:space="preserve">Разбивка геодезической строительной сетки, основных осей зданий и сооружений проложением ходов полигонометрии 1 разряда при длине сторон сетки или расстоянии между знаками разбивочной линии 200 м: категория сложности 2, камеральные работы, 0,5(1 км строительной сетки) </t>
  </si>
  <si>
    <t xml:space="preserve">СБЦ "Инженерно-геодезические изыскания при строительстве и эксплуатации зданий и сооружений (2006)" табл.15 п.1-2-2
(СБЦ105-15-1-2-2) </t>
  </si>
  <si>
    <t>733*0,5,
где количество 0,5=0,5</t>
  </si>
  <si>
    <t xml:space="preserve">Инженерно-геологическая, гидрогеологическая рекогносцировка при проходимости удовлетворительной: 2 категория сложности, камеральные работы, 0,5(1 км маршрута) </t>
  </si>
  <si>
    <t xml:space="preserve">СБЦ "Инженерно-геологические и инженерно-экологические изыскания для строительства (1999)" табл.9 п.2-2-2
(СБЦ103-9-2-2-2) </t>
  </si>
  <si>
    <t>18,5*0,5,
где количество 0,5=0,5</t>
  </si>
  <si>
    <t xml:space="preserve">Наблюдения при передвижении по маршруту при составлении инженерно-геологической, гидрогеологической, почвенной, инженерно-экологической карты в масштабе 1:25000: проходимость удовлетворительная, камеральные работы, 0,5(1 км маршрута) </t>
  </si>
  <si>
    <t xml:space="preserve">СБЦ "Инженерно-геологические и инженерно-экологические изыскания для строительства (1999)" табл.10 п.2-2-2
(СБЦ103-10-2-2-2) </t>
  </si>
  <si>
    <t>1,7*0,5,
где количество 0,5=0,5</t>
  </si>
  <si>
    <t xml:space="preserve">Описание точек наблюдений при составлении инженерно-геологических (гидрогеологических) карт: категория сложности 2, камеральные работы, 11(1 точка) </t>
  </si>
  <si>
    <t xml:space="preserve">СБЦ "Инженерно-геологические и инженерно-экологические изыскания для строительства (1999)" табл.11 п.1-2-2
(СБЦ103-11-1-2-2) </t>
  </si>
  <si>
    <t>6,5*11,
где количество 11=11</t>
  </si>
  <si>
    <t>Итоги по разделу 1 Исследование:</t>
  </si>
  <si>
    <t xml:space="preserve">   Итого Поз. 1-2, 6-7 к уровню цен по состоянию на 01.01.2001 года 4,9600</t>
  </si>
  <si>
    <t>41 797,92</t>
  </si>
  <si>
    <t xml:space="preserve">      Итого Поз. 1-2, 6-7</t>
  </si>
  <si>
    <t>8 427,00</t>
  </si>
  <si>
    <t xml:space="preserve">      Итого c учетом "к уровню цен по состоянию на 01.01.2001 года 4,9600"</t>
  </si>
  <si>
    <t xml:space="preserve">   Итого Поз. 3-5, 8-10 2 кв 2022 (ИЗ), Письмо Минстроя России  от 29.04.2022 г. №19281-ИФ/09 прил.3 56,4000</t>
  </si>
  <si>
    <t>12 159,84</t>
  </si>
  <si>
    <t xml:space="preserve">      Итого Поз. 3-5, 8-10</t>
  </si>
  <si>
    <t>53 957,76</t>
  </si>
  <si>
    <t xml:space="preserve">   Итого по разделу 1 Исследование</t>
  </si>
  <si>
    <t>Раздел 2. Прочие затраты</t>
  </si>
  <si>
    <t>Итоги по разделу 2 Прочие затраты:</t>
  </si>
  <si>
    <t xml:space="preserve">   Итого Поз. 11-12</t>
  </si>
  <si>
    <t xml:space="preserve">   Всего c учетом "к уровню цен по состоянию на 01.01.2001 года 4,9600"</t>
  </si>
  <si>
    <t>14 689,09</t>
  </si>
  <si>
    <t xml:space="preserve">   Итого по разделу 2 Прочие затраты</t>
  </si>
  <si>
    <t>Раздел 3. Отчеты</t>
  </si>
  <si>
    <t xml:space="preserve">Составление программы (предписания) по геодезическим работам: стоимость работ до 100 тыс.руб. - 3,4%, 1(1 программа) </t>
  </si>
  <si>
    <t xml:space="preserve">СБЦ "Инженерно-геодезические изыскания при строительстве и эксплуатации зданий и сооружений (2006)" табл.67 п.1
(СБЦ105-67-1) </t>
  </si>
  <si>
    <t>3,4*1,
где количество 1=1</t>
  </si>
  <si>
    <t xml:space="preserve">Составление технического отчета (пояснительной записки) по геодезическим работам: стоимость работ до 100 тыс.руб. - 6,6%, 1(1 отчет) </t>
  </si>
  <si>
    <t xml:space="preserve">СБЦ "Инженерно-геодезические изыскания при строительстве и эксплуатации зданий и сооружений (2006)" табл.68 п.1
(СБЦ105-68-1) </t>
  </si>
  <si>
    <t>8427,00*6,6% от 1,
где количество 1=1</t>
  </si>
  <si>
    <t>Итоги по разделу 3 Отчеты:</t>
  </si>
  <si>
    <t xml:space="preserve">   Итого Поз. 13-14</t>
  </si>
  <si>
    <t>2 775,52</t>
  </si>
  <si>
    <t xml:space="preserve">   Итого по разделу 3 Отчеты</t>
  </si>
  <si>
    <t>Раздел 4. Обследование</t>
  </si>
  <si>
    <t xml:space="preserve">Обмеры кровли при отсутствии фонарей и технологических отверстий при площади кровли до 1000 м2: категория сложности 2, 451/100=4,51(100 м2 проекции кровли) </t>
  </si>
  <si>
    <t xml:space="preserve">СБЦ "Инженерно-геодезические изыскания при строительстве и эксплуатации зданий и сооружений (2006)" табл.18 п.1-2
(СБЦ105-18-1-2) </t>
  </si>
  <si>
    <t>62*4,51,
где количество 4,51=451/100</t>
  </si>
  <si>
    <t xml:space="preserve">Обмеры и составление схемы полов при количестве типов до 10: категория сложности 2, 2147/100=21,47(100 м2 пола) </t>
  </si>
  <si>
    <t xml:space="preserve">СБЦ "Инженерно-геодезические изыскания при строительстве и эксплуатации зданий и сооружений (2006)" табл.21 п.1-2
(СБЦ105-21-1-2) </t>
  </si>
  <si>
    <t>65*21,47,
где количество 21,47=2147/100</t>
  </si>
  <si>
    <t>1 395,55</t>
  </si>
  <si>
    <t xml:space="preserve">Обмеры железобетонных балок постоянного сечения без указания армирования, 9(1 пролет балки) </t>
  </si>
  <si>
    <t xml:space="preserve">СБЦ "Инженерно-геодезические изыскания при строительстве и эксплуатации зданий и сооружений (2006)" табл.25 п.2
(СБЦ105-25-2) </t>
  </si>
  <si>
    <t>69*9,
где количество 9=9</t>
  </si>
  <si>
    <t xml:space="preserve">Обмеры простых стропил, 19(1 м пролета) </t>
  </si>
  <si>
    <t xml:space="preserve">СБЦ "Инженерно-геодезические изыскания при строительстве и эксплуатации зданий и сооружений (2006)" табл.27 п.1
(СБЦ105-27-1) </t>
  </si>
  <si>
    <t>42*19,
где количество 19=19</t>
  </si>
  <si>
    <t xml:space="preserve">Обмеры схем осветительного электрооборудования при развернутой площади здания до 500 м2: категория сложности 2, 1(1 предприятие, объект) </t>
  </si>
  <si>
    <t xml:space="preserve">СБЦ "Инженерно-геодезические изыскания при строительстве и эксплуатации зданий и сооружений (2006)" табл.39 п.1-2
(СБЦ105-39-1-2) </t>
  </si>
  <si>
    <t>1263*1,
где количество 1=1</t>
  </si>
  <si>
    <t>1 263,00</t>
  </si>
  <si>
    <t xml:space="preserve">Обмеры строительных конструкций, 4178/10=417,8(10 м длины сооружения) </t>
  </si>
  <si>
    <t xml:space="preserve">СБЦ "Инженерно-геодезические изыскания при строительстве и эксплуатации зданий и сооружений (2006)" табл.47 п.1
(СБЦ105-47-1) </t>
  </si>
  <si>
    <t>686*417,8,
где количество 417,8=4178/10</t>
  </si>
  <si>
    <t>286 610,80</t>
  </si>
  <si>
    <t xml:space="preserve">Составление планов основных этажей в масштабах 1:200: категория сложности 2, 4(1 лист (А1)) </t>
  </si>
  <si>
    <t xml:space="preserve">СБЦ "Инженерно-геодезические изыскания при строительстве и эксплуатации зданий и сооружений (2006)" табл.49 п.3-2
(СБЦ105-49-3-2) </t>
  </si>
  <si>
    <t>638*4,
где количество 4=4</t>
  </si>
  <si>
    <t>2 552,00</t>
  </si>
  <si>
    <t xml:space="preserve">Составление планов повторяющихся этажей в масштабах 1:200: категория сложности 2, 4(1 лист (А1)) </t>
  </si>
  <si>
    <t xml:space="preserve">СБЦ "Инженерно-геодезические изыскания при строительстве и эксплуатации зданий и сооружений (2006)" табл.49 п.6-2
(СБЦ105-49-6-2) </t>
  </si>
  <si>
    <t>457*4,
где количество 4=4</t>
  </si>
  <si>
    <t>1 828,00</t>
  </si>
  <si>
    <t xml:space="preserve">Составление планов фундаментов с сечениями подпольных каналов в масштабах 1:200: категория сложности 2, 4(1 лист (А1)) </t>
  </si>
  <si>
    <t xml:space="preserve">СБЦ "Инженерно-геодезические изыскания при строительстве и эксплуатации зданий и сооружений (2006)" табл.49 п.13-2
(СБЦ105-49-13-2) </t>
  </si>
  <si>
    <t>465*4,
где количество 4=4</t>
  </si>
  <si>
    <t>1 860,00</t>
  </si>
  <si>
    <t xml:space="preserve">Составление чертежей поперечных разрезов в масштабах 1:200: категория сложности 2, 4(1 лист (А1)) </t>
  </si>
  <si>
    <t xml:space="preserve">СБЦ "Инженерно-геодезические изыскания при строительстве и эксплуатации зданий и сооружений (2006)" табл.49 п.26-2
(СБЦ105-49-26-2) </t>
  </si>
  <si>
    <t>815*4,
где количество 4=4</t>
  </si>
  <si>
    <t>3 260,00</t>
  </si>
  <si>
    <t xml:space="preserve">Составление чертежей поперечных разрезов окон, дверей, ворот, конструкций перекрытий, лестниц и пр. в масштабах 1:50: категория сложности 2, 4(1 лист (А1)) </t>
  </si>
  <si>
    <t xml:space="preserve">СБЦ "Инженерно-геодезические изыскания при строительстве и эксплуатации зданий и сооружений (2006)" табл.49 п.36-2
(СБЦ105-49-36-2) </t>
  </si>
  <si>
    <t>512*4,
где количество 4=4</t>
  </si>
  <si>
    <t>2 048,00</t>
  </si>
  <si>
    <t xml:space="preserve">Составление планов разрезов и схем расположения трубопроводов по готовым зарисовкам и эскизам с увязкой всех размеров, 25/10=2,5(10 участков) </t>
  </si>
  <si>
    <t xml:space="preserve">СБЦ "Инженерно-геодезические изыскания при строительстве и эксплуатации зданий и сооружений (2006)" табл.50 п.1
(СБЦ105-50-1) </t>
  </si>
  <si>
    <t>63*2,5,
где количество 2,5=25/10</t>
  </si>
  <si>
    <t xml:space="preserve">Контрольное определение длин реек для нивелирования класса: I-II, 10(1 рейка) </t>
  </si>
  <si>
    <t xml:space="preserve">СБЦ "Инженерно-геодезические изыскания при строительстве и эксплуатации зданий и сооружений (2006)" табл.64 п.1
(СБЦ105-64-1) </t>
  </si>
  <si>
    <t>78*10,
где количество 10=10</t>
  </si>
  <si>
    <t xml:space="preserve">Технический осмотр стенных (боковых) и скальных (поверхностных) марок на зданиях и сооружениях для установления степени пригодности и необходимого ремонта при расстоянии между ними: св. 100 до 300 м, 10(1 знак) </t>
  </si>
  <si>
    <t xml:space="preserve">СБЦ "Инженерно-геодезические изыскания при строительстве и эксплуатации зданий и сооружений (2006)" табл.64 п.5
(СБЦ105-64-5) </t>
  </si>
  <si>
    <t>31*10,
где количество 10=10</t>
  </si>
  <si>
    <t xml:space="preserve">Выполнение инженерных обследований строительных конструкций многоэтажных зданий, 1 категория сложности работ: категория сложности здания I, высота здания до 17 м, 28754/100=287,54(100 м3 строительного объема здания) </t>
  </si>
  <si>
    <t xml:space="preserve">СБЦП "Обмерные работы и обследования зданий и сооружений (2016)" табл.4 п.1-14
(СБЦП25-2-4-1-1-14) </t>
  </si>
  <si>
    <t>(171*287,54)*0,7403,
где количество 287,54=28754/100</t>
  </si>
  <si>
    <t>36 400,06</t>
  </si>
  <si>
    <t xml:space="preserve"> Стадийность проектирования;</t>
  </si>
  <si>
    <t>Здания бескаркасные: Фундаменты ;</t>
  </si>
  <si>
    <t>Здания бескаркасные: Стены, перегородки, перемычки, окна, двери, ворота ;</t>
  </si>
  <si>
    <t>Здания бескаркасные: Полы ;</t>
  </si>
  <si>
    <t>Здания бескаркасные: Лестницы ;</t>
  </si>
  <si>
    <t>Здания бескаркасные: Перекрытия ;</t>
  </si>
  <si>
    <t>Здания бескаркасные: Совмещенные покрытия или крыши ;</t>
  </si>
  <si>
    <t>Здания бескаркасные: Кровля ;</t>
  </si>
  <si>
    <t>к общ (3,84+32,59+34,2+3,4) 74,03%;</t>
  </si>
  <si>
    <t xml:space="preserve">36 400,06 </t>
  </si>
  <si>
    <t>Котн=74,03%</t>
  </si>
  <si>
    <t>Испытание бетона на прочность неразрушающим методом</t>
  </si>
  <si>
    <t xml:space="preserve">Определение прочности бетона в бетонных и железобетонных конструкциях ультразвуковыми приборами с измерением времени прохождения ультразвукового импульса, камеральная обработка и составление Заключения. При количестве мест определения более 500 при высоте: до 3 м, 877(одно место испытаний) </t>
  </si>
  <si>
    <t xml:space="preserve">СБЦП "Обмерные работы и обследования зданий и сооружений (2016)" табл.13 п.10.1
(СБЦП25-13-10.1) </t>
  </si>
  <si>
    <t>41,6*877,
где количество 877=877</t>
  </si>
  <si>
    <t>36 483,20</t>
  </si>
  <si>
    <t xml:space="preserve">Определение защитного слоя бетона и диаметра арматуры неразрушающим магнитным методом по ГОСТ 22904-93, 877(1 место) </t>
  </si>
  <si>
    <t xml:space="preserve">СБЦП "Обмерные работы и обследования зданий и сооружений (2016)" табл.14 п.6
(СБЦП25-14-6) </t>
  </si>
  <si>
    <t>94,6*877,
где количество 877=877</t>
  </si>
  <si>
    <t>82 964,20</t>
  </si>
  <si>
    <t>Итоги по разделу 4 Обследование:</t>
  </si>
  <si>
    <t xml:space="preserve">   Итого Поз. 15-31</t>
  </si>
  <si>
    <t>459 610,93</t>
  </si>
  <si>
    <t>2 279 670,21</t>
  </si>
  <si>
    <t xml:space="preserve">   Итого по разделу 4 Обследование</t>
  </si>
  <si>
    <t xml:space="preserve">   Итого Поз. 1-2, 6-7, 11-31 к уровню цен по состоянию на 01.01.2001 года 4,9600</t>
  </si>
  <si>
    <t>2 338 932,74</t>
  </si>
  <si>
    <t xml:space="preserve">      Итого Поз. 1-2, 6-7, 11-31</t>
  </si>
  <si>
    <t>471 559,02</t>
  </si>
  <si>
    <t>2 351 092,58</t>
  </si>
  <si>
    <t xml:space="preserve">СМЕТА № 03   </t>
  </si>
  <si>
    <t>Раздел 1. Проектные работы</t>
  </si>
  <si>
    <t xml:space="preserve">Жилые дома: пятиэтажные, 28754(м3) </t>
  </si>
  <si>
    <t xml:space="preserve">СБЦП "Нормативы подготовки тех.документации для капремонта зданий и сооружений жил.-гражд. назначения (2012)" табл.1 п.1-5
(СБЦП05-1-1-5) </t>
  </si>
  <si>
    <t>275000+6*28754,
где количество 28754=28754</t>
  </si>
  <si>
    <t>447 524,00</t>
  </si>
  <si>
    <t>Таб.12 п.19 Коб - Сметная документация: здания бескаркасные многоэтажные - 5,0%;</t>
  </si>
  <si>
    <t>Таб.12 п.18 Коб - Проект организации строительства (ПОС): здания бескаркасные многоэтажные - 4,0%;</t>
  </si>
  <si>
    <t>Таб.12 п.15 Коб - Ремонт (замена) систем энергообеспечения и электроснабжения: здания бескаркасные многоэтажные - 4,0%;</t>
  </si>
  <si>
    <t>Таб.12 п.16 Коб - Ремонт (замена) систем связи, сигнализации и других систем слабых токов: здания бескаркасные многоэтажные - 5,0%;</t>
  </si>
  <si>
    <t>Таб.12 п.14 Коб - Ремонт (замена) систем водоснабжения и канализации: здания бескаркасные многоэтажные - 6,0%;</t>
  </si>
  <si>
    <t>Таб.12 п.13 Коб - Ремонт (замена) систем отопления и вентиляции: здания бескаркасные многоэтажные - 6,0%;</t>
  </si>
  <si>
    <t>Таб.12 п.12 Коб - Ремонт полов: здания бескаркасные многоэтажные - 4,0%;</t>
  </si>
  <si>
    <t>Таб.12 п.11 Коб - Ремонт стен и потолков (отделочные работы): здания бескаркасные многоэтажные - 2,1%;</t>
  </si>
  <si>
    <t>Таб.12 п.17 Коб - Ремонт (замена) системы газоснабжение (при отсутствии на объекте систем газоснабжения, проценты в столбцах 3, 4, 5, 6 добавляются к работам пункта 15 настоящей таблицы): здания бескаркасные многоэтажные - 5,0%;</t>
  </si>
  <si>
    <t>Таб.12 п.10 Коб - Ремонт (замена) дверей: здания бескаркасные многоэтажные - 3,5%;</t>
  </si>
  <si>
    <t>Таб.12 п.9 Коб - Ремонт (замена) окон: здания бескаркасные многоэтажные - 5,0%;</t>
  </si>
  <si>
    <t>Таб.12 п.8 Коб - Ремонт фасада: здания бескаркасные многоэтажные - 4,0%;</t>
  </si>
  <si>
    <t>Таб.12 п.7 Коб - Ремонт (замена) кровли и ограждающих конструкций: здания бескаркасные многоэтажные - 2,1%;</t>
  </si>
  <si>
    <t>Таб.12 п.6 Коб - Ремонт, усиление, частичная замена конструкций крыши (при совмещении на объекте покрытия с крышей, проценты в столбцах 3, 4, 5, 6 добавляются к работам пункта 5 настоящей таблицы): здания бескаркасные многоэтажные - 5,1%;</t>
  </si>
  <si>
    <t>Таб.12 п.5 Коб - Ремонт, усиление, частичная замена перекрытий и покрытий: здания бескаркасные многоэтажные - 18,3%;</t>
  </si>
  <si>
    <t>Таб.12 п.3 Коб - Ремонт и усиление лестниц, площадок крылец: здания бескаркасные многоэтажные - 2,0%;</t>
  </si>
  <si>
    <t>Таб.12 п.2 Коб - Ремонт, усиление, частичная замена стен и перегородок: здания бескаркасные многоэтажные - 14,0%;</t>
  </si>
  <si>
    <t>Таб.12 п.1 Коб - Ремонт и усиление фундаментов (цоколя): здания бескаркасные многоэтажные - 4,9%;</t>
  </si>
  <si>
    <t>Итоги по разделу 1 Проектные работы:</t>
  </si>
  <si>
    <t xml:space="preserve">   Итого Поз. 1</t>
  </si>
  <si>
    <t xml:space="preserve">   Итого по разделу 1 Проектные работы</t>
  </si>
  <si>
    <t>Раздел 2. Обмерные работы</t>
  </si>
  <si>
    <t xml:space="preserve">Выполнение обмерных работ1 категории сложности для  многоэтажных зданий: категория сложности здания I, высота здания до 17 м, 28754/100=287,54(100 м3 строительного объема здания) </t>
  </si>
  <si>
    <t xml:space="preserve">СБЦП "Обмерные работы и обследования зданий и сооружений (2016)" табл.2 п.1-14
(СБЦП25-2-2-1-1-14) </t>
  </si>
  <si>
    <t>(185,2*287,54)*0,5916,
где количество 287,54=28754/100</t>
  </si>
  <si>
    <t>31 504,12</t>
  </si>
  <si>
    <t>Здания бескаркасные: Планы фундаментов и фундаменты ;</t>
  </si>
  <si>
    <t>Здания бескаркасные: Фасады, окна, ворота ;</t>
  </si>
  <si>
    <t>Здания бескаркасные: Планы конструкций перекрытий со вскрытиями ;</t>
  </si>
  <si>
    <t>Здания бескаркасные: Крыши ;</t>
  </si>
  <si>
    <t>Здания бескаркасные: Планы кровли со вскрытиями ;</t>
  </si>
  <si>
    <t>К общ 3,82+10,59+1,18+2,84+17,88+22,85 59,16%;</t>
  </si>
  <si>
    <t xml:space="preserve">31 504,12 </t>
  </si>
  <si>
    <t>Котн=59,16%</t>
  </si>
  <si>
    <t>Итоги по разделу 2 Обмерные работы:</t>
  </si>
  <si>
    <t xml:space="preserve">   Итого Поз. 2</t>
  </si>
  <si>
    <t xml:space="preserve">   Итого по разделу 2 Обмерные работы</t>
  </si>
  <si>
    <t xml:space="preserve">   Итого Поз. 1-2</t>
  </si>
  <si>
    <t>479 028,12</t>
  </si>
  <si>
    <t xml:space="preserve">СМЕТА № 04   </t>
  </si>
  <si>
    <t>Итого по расчету: 1 475 391,45 руб.</t>
  </si>
  <si>
    <t>Раздел 1. Расчет стоимости</t>
  </si>
  <si>
    <t xml:space="preserve">Постановление Правительства РФ от 05.03.2007 N 145 (ред. от 23.06.2022) "О порядке организации и проведения государственной экспертизы проектной документации и результатов инженерных изысканий", 6418,44(м2) </t>
  </si>
  <si>
    <t xml:space="preserve">РПиж = БСиж x Ki,_x000D_
_x000D_
(Размер платы за проведение государственной экспертизы проектной документации и результатов инженерных изsсканий) </t>
  </si>
  <si>
    <t>1300+5*6418,44,
где количество 6418,44=6418,44</t>
  </si>
  <si>
    <t>33 392,20</t>
  </si>
  <si>
    <t xml:space="preserve">БСпдж = (Aпдж + Bпдж x Xж + Cпдж x Yж) x Kн x Kс,_x000D_
_x000D_
(Размер платы за проведение государственной экспертизы проектной документации и результатов инженерных изsсканий) </t>
  </si>
  <si>
    <t>100000+35*6418,44,
где количество 6418,44=6418,44</t>
  </si>
  <si>
    <t>324 645,40</t>
  </si>
  <si>
    <t xml:space="preserve">, 0() </t>
  </si>
  <si>
    <t xml:space="preserve">
(Общий расчет) </t>
  </si>
  <si>
    <t>1117353,85,
где количество 0=0</t>
  </si>
  <si>
    <t>1 117 353,85</t>
  </si>
  <si>
    <t>Итоги по разделу 1 Расчет стоимости:</t>
  </si>
  <si>
    <t xml:space="preserve">   Итого Поз. 1-3</t>
  </si>
  <si>
    <t>1 475 391,45</t>
  </si>
  <si>
    <t xml:space="preserve">   Итого по разделу 1 Расчет стоимости</t>
  </si>
  <si>
    <t xml:space="preserve">СВОДКА ЗАТРАТ </t>
  </si>
  <si>
    <t>№ п.п.</t>
  </si>
  <si>
    <t>Номер сметного расчета</t>
  </si>
  <si>
    <t>Наименование работ и затрат</t>
  </si>
  <si>
    <t>Сметная стоимость</t>
  </si>
  <si>
    <t>Итого</t>
  </si>
  <si>
    <t>Уровень цен</t>
  </si>
  <si>
    <t>Итого (без налогов)</t>
  </si>
  <si>
    <t>Налоги</t>
  </si>
  <si>
    <t>Всего</t>
  </si>
  <si>
    <t>Прямые затраты</t>
  </si>
  <si>
    <t>Раздел 1. Новый Раздел</t>
  </si>
  <si>
    <t>ПС 01</t>
  </si>
  <si>
    <t>Инженерно-геологические</t>
  </si>
  <si>
    <t>БИМ</t>
  </si>
  <si>
    <t>ПС 02</t>
  </si>
  <si>
    <t>ПС 03</t>
  </si>
  <si>
    <t>ПС 04</t>
  </si>
  <si>
    <t>Экспертиза</t>
  </si>
  <si>
    <t/>
  </si>
  <si>
    <t>Итого по разделу 1 Новый Раздел</t>
  </si>
  <si>
    <t>Всего по сводке затрат</t>
  </si>
  <si>
    <t>Расчет составлен в уровне цен  2 квартал 2022 г.</t>
  </si>
  <si>
    <t>Начальник ПТО____________________________Е.А. Макарова</t>
  </si>
  <si>
    <t>Разработка проектных решений жилого дома по адресу: г. Норильск, ул. Комсомольская д.22</t>
  </si>
  <si>
    <t xml:space="preserve">            на проектные (изыскательские)  работы</t>
  </si>
  <si>
    <t>Начальник ПТО                                           Е.А. Макарова</t>
  </si>
  <si>
    <t>Экспертиза сметной документации жилого дома по адресу: г. Норильск, ул. Комсомольская, д. 22</t>
  </si>
  <si>
    <t>Начальник ПТО                                            Е.А. Макарова</t>
  </si>
  <si>
    <t xml:space="preserve">обмерные работы для капитального ремонта жилого дома  по адресу: г. Норильск, ул. Комсомольская, д. 22 </t>
  </si>
  <si>
    <t>Начальник ПТО                                             Е.А. Макарова</t>
  </si>
  <si>
    <t xml:space="preserve"> Инженерно-геологические жилого дома по адресу: г. Норильск, ул. Комсомольская д.22</t>
  </si>
  <si>
    <t>обмерные работы для капитального ремонта жилого дома  по адресу:ул.  Комсомольская д.22</t>
  </si>
  <si>
    <t>Разработка проектных решений жилого дома по адресу: ул. Комсомольская, д. 22</t>
  </si>
  <si>
    <t>Итого по расчету: 2 821 311,10 руб. (сумма с учетом налога- 470218,29)</t>
  </si>
  <si>
    <t>Итого по расчету: 574 833,74 руб. (сумма с учетом налога -95805,62)</t>
  </si>
  <si>
    <t>Начальник ПТО ООО "Заполярный жилищный трест"</t>
  </si>
  <si>
    <t>С. В. Пазина</t>
  </si>
  <si>
    <t>Сводка затрат объекта : жилого дома по адресу: г. Норильск, ул. Комсомольская, дом № 22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</si>
</sst>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2" fillId="0" borderId="1" applyBorder="0" applyAlignment="0">
      <alignment horizontal="center" wrapText="1"/>
    </xf>
    <xf numFmtId="0" fontId="1" fillId="0" borderId="0">
      <alignment horizontal="center"/>
    </xf>
    <xf numFmtId="0" fontId="1" fillId="0" borderId="0">
      <alignment horizontal="left" vertical="top"/>
    </xf>
    <xf numFmtId="0" fontId="3" fillId="0" borderId="0"/>
    <xf numFmtId="0" fontId="2" fillId="0" borderId="0">
      <alignment horizontal="left" vertical="top"/>
    </xf>
    <xf numFmtId="0" fontId="2" fillId="0" borderId="1" applyBorder="0" applyAlignment="0">
      <alignment horizontal="center"/>
    </xf>
  </cellStyleXfs>
  <cellXfs count="108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indent="1"/>
    </xf>
    <xf numFmtId="0" fontId="2" fillId="0" borderId="0" xfId="4" applyFont="1" applyBorder="1">
      <alignment horizontal="center"/>
    </xf>
    <xf numFmtId="0" fontId="2" fillId="0" borderId="0" xfId="4" applyFont="1" applyBorder="1" applyAlignment="1">
      <alignment horizontal="right"/>
    </xf>
    <xf numFmtId="0" fontId="2" fillId="0" borderId="0" xfId="4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0" fillId="0" borderId="0" xfId="0" applyFont="1"/>
    <xf numFmtId="0" fontId="2" fillId="0" borderId="2" xfId="4" applyFont="1" applyBorder="1" applyAlignment="1">
      <alignment vertical="top" wrapText="1"/>
    </xf>
    <xf numFmtId="0" fontId="10" fillId="0" borderId="0" xfId="0" applyFont="1" applyBorder="1"/>
    <xf numFmtId="0" fontId="2" fillId="0" borderId="0" xfId="0" applyFont="1" applyAlignment="1"/>
    <xf numFmtId="0" fontId="7" fillId="0" borderId="3" xfId="0" applyFont="1" applyBorder="1" applyAlignment="1">
      <alignment horizontal="center" vertical="center" wrapText="1"/>
    </xf>
    <xf numFmtId="0" fontId="2" fillId="0" borderId="0" xfId="4" applyFont="1" applyBorder="1" applyAlignment="1">
      <alignment wrapText="1"/>
    </xf>
    <xf numFmtId="0" fontId="11" fillId="0" borderId="0" xfId="0" applyFont="1" applyAlignment="1">
      <alignment vertical="top"/>
    </xf>
    <xf numFmtId="0" fontId="10" fillId="0" borderId="2" xfId="0" applyFont="1" applyBorder="1"/>
    <xf numFmtId="0" fontId="2" fillId="0" borderId="0" xfId="5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0" fontId="2" fillId="0" borderId="0" xfId="5" applyFont="1">
      <alignment horizontal="left" vertical="top"/>
    </xf>
    <xf numFmtId="0" fontId="4" fillId="0" borderId="0" xfId="4" applyFont="1" applyAlignment="1">
      <alignment horizontal="left"/>
    </xf>
    <xf numFmtId="0" fontId="7" fillId="0" borderId="1" xfId="4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vertical="top" wrapText="1"/>
    </xf>
    <xf numFmtId="0" fontId="2" fillId="0" borderId="0" xfId="4" applyFont="1" applyBorder="1" applyAlignment="1">
      <alignment horizontal="left" vertical="top" wrapText="1"/>
    </xf>
    <xf numFmtId="0" fontId="2" fillId="0" borderId="5" xfId="3" applyBorder="1">
      <alignment horizontal="center" wrapText="1"/>
    </xf>
    <xf numFmtId="0" fontId="2" fillId="0" borderId="6" xfId="3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5" xfId="5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righ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7" xfId="5" applyFont="1" applyBorder="1" applyAlignment="1">
      <alignment horizontal="left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7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0" fontId="4" fillId="0" borderId="5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NumberFormat="1" applyFont="1" applyBorder="1" applyAlignment="1">
      <alignment horizontal="right" vertical="top" wrapText="1"/>
    </xf>
    <xf numFmtId="0" fontId="2" fillId="0" borderId="0" xfId="6" applyFont="1"/>
    <xf numFmtId="0" fontId="2" fillId="0" borderId="0" xfId="6" applyFont="1" applyAlignment="1">
      <alignment horizontal="center" vertical="center"/>
    </xf>
    <xf numFmtId="0" fontId="2" fillId="2" borderId="0" xfId="4" applyFont="1" applyFill="1" applyBorder="1" applyAlignment="1">
      <alignment wrapText="1"/>
    </xf>
    <xf numFmtId="0" fontId="3" fillId="2" borderId="0" xfId="0" applyFont="1" applyFill="1" applyAlignment="1">
      <alignment horizontal="right"/>
    </xf>
    <xf numFmtId="0" fontId="10" fillId="2" borderId="0" xfId="0" applyFont="1" applyFill="1"/>
    <xf numFmtId="0" fontId="2" fillId="2" borderId="2" xfId="4" applyFont="1" applyFill="1" applyBorder="1" applyAlignment="1">
      <alignment vertical="top" wrapText="1"/>
    </xf>
    <xf numFmtId="0" fontId="10" fillId="2" borderId="2" xfId="0" applyFont="1" applyFill="1" applyBorder="1"/>
    <xf numFmtId="0" fontId="2" fillId="2" borderId="0" xfId="4" applyFont="1" applyFill="1" applyBorder="1" applyAlignment="1">
      <alignment horizontal="left" vertical="top" wrapText="1"/>
    </xf>
    <xf numFmtId="0" fontId="11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3" fillId="2" borderId="0" xfId="0" applyFont="1" applyFill="1"/>
    <xf numFmtId="0" fontId="10" fillId="2" borderId="0" xfId="0" applyFont="1" applyFill="1" applyBorder="1"/>
    <xf numFmtId="0" fontId="2" fillId="2" borderId="0" xfId="0" applyFont="1" applyFill="1" applyAlignment="1"/>
    <xf numFmtId="0" fontId="2" fillId="2" borderId="0" xfId="0" applyFont="1" applyFill="1" applyAlignment="1">
      <alignment horizontal="left" indent="1"/>
    </xf>
    <xf numFmtId="0" fontId="7" fillId="2" borderId="0" xfId="5" applyFont="1" applyFill="1">
      <alignment horizontal="left" vertical="top"/>
    </xf>
    <xf numFmtId="0" fontId="4" fillId="2" borderId="0" xfId="4" applyFont="1" applyFill="1" applyAlignment="1">
      <alignment horizontal="left"/>
    </xf>
    <xf numFmtId="0" fontId="17" fillId="0" borderId="0" xfId="6" applyFont="1"/>
    <xf numFmtId="0" fontId="18" fillId="0" borderId="0" xfId="6" applyFont="1"/>
    <xf numFmtId="0" fontId="17" fillId="0" borderId="1" xfId="6" applyFont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17" fillId="0" borderId="5" xfId="8" applyFont="1" applyBorder="1" applyAlignment="1">
      <alignment vertical="top" wrapText="1"/>
    </xf>
    <xf numFmtId="49" fontId="17" fillId="0" borderId="1" xfId="6" applyNumberFormat="1" applyFont="1" applyBorder="1" applyAlignment="1">
      <alignment horizontal="center" vertical="top" wrapText="1"/>
    </xf>
    <xf numFmtId="49" fontId="17" fillId="0" borderId="1" xfId="6" applyNumberFormat="1" applyFont="1" applyBorder="1" applyAlignment="1">
      <alignment horizontal="left" vertical="top" wrapText="1"/>
    </xf>
    <xf numFmtId="4" fontId="17" fillId="0" borderId="1" xfId="6" applyNumberFormat="1" applyFont="1" applyBorder="1" applyAlignment="1">
      <alignment horizontal="right" vertical="top" wrapText="1"/>
    </xf>
    <xf numFmtId="0" fontId="17" fillId="0" borderId="1" xfId="6" applyFont="1" applyBorder="1" applyAlignment="1">
      <alignment horizontal="right" vertical="top" wrapText="1"/>
    </xf>
    <xf numFmtId="49" fontId="19" fillId="0" borderId="1" xfId="6" applyNumberFormat="1" applyFont="1" applyBorder="1" applyAlignment="1">
      <alignment horizontal="center" vertical="top" wrapText="1"/>
    </xf>
    <xf numFmtId="49" fontId="19" fillId="0" borderId="1" xfId="6" applyNumberFormat="1" applyFont="1" applyBorder="1" applyAlignment="1">
      <alignment horizontal="left" vertical="top" wrapText="1"/>
    </xf>
    <xf numFmtId="4" fontId="19" fillId="0" borderId="1" xfId="6" applyNumberFormat="1" applyFont="1" applyBorder="1" applyAlignment="1">
      <alignment horizontal="right" vertical="top" wrapText="1"/>
    </xf>
    <xf numFmtId="0" fontId="19" fillId="0" borderId="1" xfId="6" applyFont="1" applyBorder="1" applyAlignment="1">
      <alignment horizontal="right" vertical="top" wrapText="1"/>
    </xf>
    <xf numFmtId="0" fontId="19" fillId="0" borderId="0" xfId="7" applyFont="1" applyAlignment="1">
      <alignment horizontal="center"/>
    </xf>
    <xf numFmtId="0" fontId="17" fillId="0" borderId="0" xfId="7" applyFont="1" applyAlignment="1">
      <alignment horizontal="center"/>
    </xf>
    <xf numFmtId="49" fontId="19" fillId="0" borderId="1" xfId="6" applyNumberFormat="1" applyFont="1" applyBorder="1" applyAlignment="1">
      <alignment horizontal="left" vertical="top" wrapText="1"/>
    </xf>
    <xf numFmtId="0" fontId="19" fillId="0" borderId="1" xfId="6" applyFont="1" applyBorder="1" applyAlignment="1">
      <alignment horizontal="left" vertical="top" wrapText="1"/>
    </xf>
    <xf numFmtId="0" fontId="17" fillId="0" borderId="1" xfId="6" applyFont="1" applyFill="1" applyBorder="1" applyAlignment="1">
      <alignment horizontal="center" vertical="center" wrapText="1"/>
    </xf>
    <xf numFmtId="0" fontId="17" fillId="0" borderId="1" xfId="6" applyFont="1" applyBorder="1" applyAlignment="1">
      <alignment horizontal="center" vertical="center" wrapText="1"/>
    </xf>
    <xf numFmtId="0" fontId="17" fillId="0" borderId="5" xfId="6" applyFont="1" applyFill="1" applyBorder="1" applyAlignment="1">
      <alignment horizontal="center" vertical="center" wrapText="1"/>
    </xf>
    <xf numFmtId="0" fontId="17" fillId="0" borderId="7" xfId="6" applyFont="1" applyFill="1" applyBorder="1" applyAlignment="1">
      <alignment horizontal="center" vertical="center" wrapText="1"/>
    </xf>
    <xf numFmtId="0" fontId="17" fillId="0" borderId="8" xfId="6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3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5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2" fillId="2" borderId="0" xfId="4" applyFont="1" applyFill="1" applyBorder="1" applyAlignment="1">
      <alignment horizontal="left" vertical="top" wrapText="1"/>
    </xf>
    <xf numFmtId="0" fontId="8" fillId="2" borderId="4" xfId="4" applyFont="1" applyFill="1" applyBorder="1" applyAlignment="1">
      <alignment horizontal="center" vertical="top" wrapText="1"/>
    </xf>
    <xf numFmtId="0" fontId="8" fillId="2" borderId="0" xfId="4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2" borderId="2" xfId="4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top"/>
    </xf>
    <xf numFmtId="0" fontId="4" fillId="0" borderId="0" xfId="4" applyFont="1" applyAlignment="1">
      <alignment horizontal="center"/>
    </xf>
    <xf numFmtId="0" fontId="4" fillId="0" borderId="0" xfId="4" applyFont="1" applyBorder="1" applyAlignment="1">
      <alignment horizontal="center" vertical="top" wrapText="1"/>
    </xf>
    <xf numFmtId="0" fontId="2" fillId="0" borderId="2" xfId="4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2" fillId="0" borderId="0" xfId="4" applyFont="1" applyBorder="1" applyAlignment="1">
      <alignment horizontal="left" vertical="top" wrapText="1"/>
    </xf>
    <xf numFmtId="0" fontId="8" fillId="0" borderId="4" xfId="4" applyFont="1" applyBorder="1" applyAlignment="1">
      <alignment horizontal="center" vertical="top" wrapText="1"/>
    </xf>
    <xf numFmtId="0" fontId="8" fillId="0" borderId="0" xfId="4" applyFont="1" applyBorder="1" applyAlignment="1">
      <alignment horizontal="center" vertical="top" wrapText="1"/>
    </xf>
    <xf numFmtId="0" fontId="4" fillId="0" borderId="2" xfId="4" applyFont="1" applyBorder="1" applyAlignment="1">
      <alignment horizontal="center" vertical="top" wrapText="1"/>
    </xf>
  </cellXfs>
  <cellStyles count="9">
    <cellStyle name="Итоги" xfId="1"/>
    <cellStyle name="КС-3" xfId="8"/>
    <cellStyle name="ЛокСмета" xfId="2"/>
    <cellStyle name="Обычный" xfId="0" builtinId="0"/>
    <cellStyle name="Обычный 2" xfId="6"/>
    <cellStyle name="ПИР" xfId="3"/>
    <cellStyle name="Титул" xfId="4"/>
    <cellStyle name="Титул 2" xfId="7"/>
    <cellStyle name="Хвост" xfId="5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autoPageBreaks="0"/>
  </sheetPr>
  <dimension ref="A1:I18"/>
  <sheetViews>
    <sheetView showGridLines="0" tabSelected="1" zoomScaleNormal="100" workbookViewId="0">
      <selection activeCell="C26" sqref="C26"/>
    </sheetView>
  </sheetViews>
  <sheetFormatPr defaultColWidth="9.140625" defaultRowHeight="15"/>
  <cols>
    <col min="1" max="1" width="5.85546875" style="59" customWidth="1"/>
    <col min="2" max="2" width="21.85546875" style="59" customWidth="1"/>
    <col min="3" max="3" width="43.7109375" style="59" customWidth="1"/>
    <col min="4" max="5" width="14.7109375" style="59" customWidth="1"/>
    <col min="6" max="6" width="9.85546875" style="59" customWidth="1"/>
    <col min="7" max="7" width="14.7109375" style="59" customWidth="1"/>
    <col min="8" max="8" width="15.7109375" style="59" customWidth="1"/>
    <col min="9" max="9" width="14.7109375" style="59" customWidth="1"/>
    <col min="10" max="16384" width="9.140625" style="42"/>
  </cols>
  <sheetData>
    <row r="1" spans="1:9" ht="18" customHeight="1">
      <c r="A1" s="72" t="s">
        <v>444</v>
      </c>
      <c r="B1" s="72"/>
      <c r="C1" s="72"/>
      <c r="D1" s="72"/>
      <c r="E1" s="72"/>
      <c r="F1" s="72"/>
      <c r="G1" s="72"/>
      <c r="H1" s="72"/>
      <c r="I1" s="72"/>
    </row>
    <row r="2" spans="1:9" ht="18" customHeight="1">
      <c r="A2" s="73" t="s">
        <v>482</v>
      </c>
      <c r="B2" s="73"/>
      <c r="C2" s="73"/>
      <c r="D2" s="73"/>
      <c r="E2" s="73"/>
      <c r="F2" s="73"/>
      <c r="G2" s="73"/>
      <c r="H2" s="73"/>
      <c r="I2" s="73"/>
    </row>
    <row r="3" spans="1:9" ht="27.75" customHeight="1">
      <c r="A3" s="59" t="s">
        <v>466</v>
      </c>
    </row>
    <row r="4" spans="1:9" ht="34.5" customHeight="1">
      <c r="A4" s="77" t="s">
        <v>445</v>
      </c>
      <c r="B4" s="76" t="s">
        <v>446</v>
      </c>
      <c r="C4" s="78" t="s">
        <v>447</v>
      </c>
      <c r="D4" s="61" t="s">
        <v>448</v>
      </c>
      <c r="E4" s="76" t="s">
        <v>449</v>
      </c>
      <c r="F4" s="76" t="s">
        <v>450</v>
      </c>
      <c r="G4" s="76" t="s">
        <v>451</v>
      </c>
      <c r="H4" s="76" t="s">
        <v>452</v>
      </c>
      <c r="I4" s="76" t="s">
        <v>453</v>
      </c>
    </row>
    <row r="5" spans="1:9" ht="20.25" customHeight="1">
      <c r="A5" s="77"/>
      <c r="B5" s="76"/>
      <c r="C5" s="79"/>
      <c r="D5" s="76" t="s">
        <v>454</v>
      </c>
      <c r="E5" s="76"/>
      <c r="F5" s="76"/>
      <c r="G5" s="76"/>
      <c r="H5" s="76"/>
      <c r="I5" s="76"/>
    </row>
    <row r="6" spans="1:9" ht="19.5" customHeight="1">
      <c r="A6" s="77"/>
      <c r="B6" s="76"/>
      <c r="C6" s="80"/>
      <c r="D6" s="76"/>
      <c r="E6" s="76"/>
      <c r="F6" s="76"/>
      <c r="G6" s="76"/>
      <c r="H6" s="76"/>
      <c r="I6" s="76"/>
    </row>
    <row r="7" spans="1:9" ht="18" customHeight="1">
      <c r="A7" s="61">
        <v>1</v>
      </c>
      <c r="B7" s="62">
        <v>2</v>
      </c>
      <c r="C7" s="61">
        <v>3</v>
      </c>
      <c r="D7" s="62">
        <v>4</v>
      </c>
      <c r="E7" s="61">
        <f>D7+1</f>
        <v>5</v>
      </c>
      <c r="F7" s="61">
        <f t="shared" ref="F7:I7" si="0">E7+1</f>
        <v>6</v>
      </c>
      <c r="G7" s="61">
        <f t="shared" si="0"/>
        <v>7</v>
      </c>
      <c r="H7" s="61">
        <f t="shared" si="0"/>
        <v>8</v>
      </c>
      <c r="I7" s="61">
        <f t="shared" si="0"/>
        <v>9</v>
      </c>
    </row>
    <row r="8" spans="1:9" s="43" customFormat="1" hidden="1">
      <c r="A8" s="63"/>
      <c r="B8" s="63"/>
      <c r="C8" s="63"/>
      <c r="D8" s="63"/>
      <c r="E8" s="63"/>
      <c r="F8" s="63"/>
      <c r="G8" s="63"/>
      <c r="H8" s="63"/>
      <c r="I8" s="63"/>
    </row>
    <row r="9" spans="1:9" s="43" customFormat="1" ht="21" customHeight="1">
      <c r="A9" s="74" t="s">
        <v>455</v>
      </c>
      <c r="B9" s="75"/>
      <c r="C9" s="75"/>
      <c r="D9" s="75"/>
      <c r="E9" s="75"/>
      <c r="F9" s="75"/>
      <c r="G9" s="75"/>
      <c r="H9" s="75"/>
      <c r="I9" s="75"/>
    </row>
    <row r="10" spans="1:9" s="43" customFormat="1">
      <c r="A10" s="64">
        <v>1</v>
      </c>
      <c r="B10" s="64" t="s">
        <v>456</v>
      </c>
      <c r="C10" s="65" t="s">
        <v>457</v>
      </c>
      <c r="D10" s="66">
        <v>8628549.1400000006</v>
      </c>
      <c r="E10" s="66">
        <v>8628549.1400000006</v>
      </c>
      <c r="F10" s="67" t="s">
        <v>458</v>
      </c>
      <c r="G10" s="66">
        <v>8628549.1400000006</v>
      </c>
      <c r="H10" s="66">
        <f>G10*0.2</f>
        <v>1725709.8280000002</v>
      </c>
      <c r="I10" s="66">
        <f>G10+H10</f>
        <v>10354258.968</v>
      </c>
    </row>
    <row r="11" spans="1:9" s="43" customFormat="1" ht="45">
      <c r="A11" s="64">
        <v>2</v>
      </c>
      <c r="B11" s="64" t="s">
        <v>459</v>
      </c>
      <c r="C11" s="65" t="s">
        <v>476</v>
      </c>
      <c r="D11" s="66">
        <v>2351092.58</v>
      </c>
      <c r="E11" s="66">
        <v>2351092.58</v>
      </c>
      <c r="F11" s="67" t="s">
        <v>458</v>
      </c>
      <c r="G11" s="66">
        <v>2351092.58</v>
      </c>
      <c r="H11" s="66">
        <f>G11*0.2</f>
        <v>470218.51600000006</v>
      </c>
      <c r="I11" s="66">
        <f>G11+H11</f>
        <v>2821311.0959999999</v>
      </c>
    </row>
    <row r="12" spans="1:9" s="43" customFormat="1" ht="30">
      <c r="A12" s="64">
        <v>3</v>
      </c>
      <c r="B12" s="64" t="s">
        <v>460</v>
      </c>
      <c r="C12" s="65" t="s">
        <v>477</v>
      </c>
      <c r="D12" s="66">
        <v>479028.12</v>
      </c>
      <c r="E12" s="66">
        <v>479028.12</v>
      </c>
      <c r="F12" s="67" t="s">
        <v>458</v>
      </c>
      <c r="G12" s="66">
        <v>479028.12</v>
      </c>
      <c r="H12" s="66">
        <f>G12*0.2</f>
        <v>95805.624000000011</v>
      </c>
      <c r="I12" s="66">
        <f>G12+H12</f>
        <v>574833.74399999995</v>
      </c>
    </row>
    <row r="13" spans="1:9" s="43" customFormat="1">
      <c r="A13" s="64">
        <v>4</v>
      </c>
      <c r="B13" s="64" t="s">
        <v>461</v>
      </c>
      <c r="C13" s="65" t="s">
        <v>462</v>
      </c>
      <c r="D13" s="66">
        <v>1475391.45</v>
      </c>
      <c r="E13" s="66">
        <v>1475391.45</v>
      </c>
      <c r="F13" s="67" t="s">
        <v>458</v>
      </c>
      <c r="G13" s="66">
        <v>1475391.45</v>
      </c>
      <c r="H13" s="66">
        <f>G13*0.2</f>
        <v>295078.28999999998</v>
      </c>
      <c r="I13" s="66">
        <f>G13+H13</f>
        <v>1770469.74</v>
      </c>
    </row>
    <row r="14" spans="1:9" s="43" customFormat="1" ht="14.25">
      <c r="A14" s="68" t="s">
        <v>463</v>
      </c>
      <c r="B14" s="68" t="s">
        <v>24</v>
      </c>
      <c r="C14" s="69" t="s">
        <v>464</v>
      </c>
      <c r="D14" s="70">
        <v>12934061.289999999</v>
      </c>
      <c r="E14" s="70">
        <v>12934061.289999999</v>
      </c>
      <c r="F14" s="71"/>
      <c r="G14" s="70">
        <v>12934061.289999999</v>
      </c>
      <c r="H14" s="70">
        <f>H10+H11+H12+H13</f>
        <v>2586812.2580000004</v>
      </c>
      <c r="I14" s="70">
        <f>SUM(I10:I13)</f>
        <v>15520873.547999999</v>
      </c>
    </row>
    <row r="15" spans="1:9" s="43" customFormat="1" ht="14.25">
      <c r="A15" s="68" t="s">
        <v>463</v>
      </c>
      <c r="B15" s="68" t="s">
        <v>24</v>
      </c>
      <c r="C15" s="69" t="s">
        <v>465</v>
      </c>
      <c r="D15" s="70">
        <v>12934061.289999999</v>
      </c>
      <c r="E15" s="70">
        <v>12934061.289999999</v>
      </c>
      <c r="F15" s="71"/>
      <c r="G15" s="70">
        <v>12934061.289999999</v>
      </c>
      <c r="H15" s="70">
        <f>H14</f>
        <v>2586812.2580000004</v>
      </c>
      <c r="I15" s="70">
        <f>SUM(I10:I13)</f>
        <v>15520873.547999999</v>
      </c>
    </row>
    <row r="16" spans="1:9" ht="12.75" customHeight="1"/>
    <row r="18" spans="2:4" ht="37.5" customHeight="1">
      <c r="B18" s="60" t="s">
        <v>480</v>
      </c>
      <c r="C18" s="60"/>
      <c r="D18" s="60" t="s">
        <v>481</v>
      </c>
    </row>
  </sheetData>
  <mergeCells count="12">
    <mergeCell ref="A1:I1"/>
    <mergeCell ref="A2:I2"/>
    <mergeCell ref="A9:I9"/>
    <mergeCell ref="G4:G6"/>
    <mergeCell ref="H4:H6"/>
    <mergeCell ref="I4:I6"/>
    <mergeCell ref="D5:D6"/>
    <mergeCell ref="E4:E6"/>
    <mergeCell ref="F4:F6"/>
    <mergeCell ref="A4:A6"/>
    <mergeCell ref="B4:B6"/>
    <mergeCell ref="C4:C6"/>
  </mergeCells>
  <pageMargins left="0.39370078740157483" right="0.23622047244094491" top="0.31496062992125984" bottom="0.31496062992125984" header="0.31496062992125984" footer="0.27559055118110237"/>
  <pageSetup paperSize="9" scale="80" orientation="landscape" r:id="rId1"/>
  <headerFooter alignWithMargins="0">
    <oddFooter>&amp;RСтраница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76"/>
  <sheetViews>
    <sheetView showGridLines="0" topLeftCell="B27" zoomScale="80" zoomScaleNormal="80" workbookViewId="0">
      <selection activeCell="C32" sqref="A32:F36"/>
    </sheetView>
  </sheetViews>
  <sheetFormatPr defaultColWidth="8.85546875" defaultRowHeight="12.75" outlineLevelRow="1"/>
  <cols>
    <col min="1" max="1" width="0" style="10" hidden="1" customWidth="1"/>
    <col min="2" max="2" width="3.42578125" style="10" customWidth="1"/>
    <col min="3" max="3" width="62.42578125" style="10" customWidth="1"/>
    <col min="4" max="4" width="50" style="10" customWidth="1"/>
    <col min="5" max="5" width="32.28515625" style="10" customWidth="1"/>
    <col min="6" max="6" width="26.140625" style="10" customWidth="1"/>
    <col min="7" max="10" width="8.85546875" style="10"/>
    <col min="11" max="11" width="16" style="10" customWidth="1"/>
    <col min="12" max="16384" width="8.85546875" style="10"/>
  </cols>
  <sheetData>
    <row r="1" spans="2:6" hidden="1">
      <c r="B1" s="44"/>
      <c r="C1" s="44"/>
      <c r="D1" s="44"/>
      <c r="E1" s="45" t="s">
        <v>0</v>
      </c>
      <c r="F1" s="46"/>
    </row>
    <row r="2" spans="2:6" ht="14.45" hidden="1" customHeight="1">
      <c r="B2" s="94" t="s">
        <v>5</v>
      </c>
      <c r="C2" s="94"/>
      <c r="D2" s="47"/>
      <c r="E2" s="47"/>
      <c r="F2" s="48"/>
    </row>
    <row r="3" spans="2:6" ht="18" hidden="1" customHeight="1">
      <c r="B3" s="49"/>
      <c r="C3" s="49"/>
      <c r="D3" s="95" t="s">
        <v>4</v>
      </c>
      <c r="E3" s="95"/>
      <c r="F3" s="96"/>
    </row>
    <row r="4" spans="2:6" ht="24.6" customHeight="1">
      <c r="B4" s="100" t="s">
        <v>10</v>
      </c>
      <c r="C4" s="100"/>
      <c r="D4" s="100"/>
      <c r="E4" s="100"/>
      <c r="F4" s="100"/>
    </row>
    <row r="5" spans="2:6" ht="20.45" customHeight="1">
      <c r="B5" s="97" t="s">
        <v>1</v>
      </c>
      <c r="C5" s="97"/>
      <c r="D5" s="97"/>
      <c r="E5" s="97"/>
      <c r="F5" s="13"/>
    </row>
    <row r="6" spans="2:6" ht="5.45" customHeight="1">
      <c r="B6" s="2"/>
      <c r="C6" s="2"/>
      <c r="D6" s="2"/>
      <c r="E6" s="2"/>
      <c r="F6" s="2"/>
    </row>
    <row r="7" spans="2:6" ht="23.25" customHeight="1">
      <c r="B7" s="101" t="s">
        <v>475</v>
      </c>
      <c r="C7" s="101"/>
      <c r="D7" s="101"/>
      <c r="E7" s="101"/>
      <c r="F7" s="101"/>
    </row>
    <row r="8" spans="2:6" ht="19.149999999999999" hidden="1" customHeight="1">
      <c r="B8" s="99" t="s">
        <v>6</v>
      </c>
      <c r="C8" s="99"/>
      <c r="D8" s="99"/>
      <c r="E8" s="99"/>
      <c r="F8" s="50"/>
    </row>
    <row r="9" spans="2:6" hidden="1">
      <c r="B9" s="51"/>
      <c r="C9" s="51"/>
      <c r="D9" s="51"/>
      <c r="E9" s="51"/>
      <c r="F9" s="51"/>
    </row>
    <row r="10" spans="2:6" ht="17.45" hidden="1" customHeight="1">
      <c r="B10" s="52" t="s">
        <v>7</v>
      </c>
      <c r="C10" s="51"/>
      <c r="D10" s="53"/>
      <c r="E10" s="53"/>
      <c r="F10" s="53"/>
    </row>
    <row r="11" spans="2:6" ht="16.899999999999999" hidden="1" customHeight="1">
      <c r="B11" s="54"/>
      <c r="C11" s="98"/>
      <c r="D11" s="98"/>
      <c r="E11" s="98"/>
      <c r="F11" s="98"/>
    </row>
    <row r="12" spans="2:6" ht="25.15" hidden="1" customHeight="1">
      <c r="B12" s="55" t="s">
        <v>9</v>
      </c>
      <c r="C12" s="51"/>
      <c r="D12" s="56"/>
      <c r="E12" s="56"/>
      <c r="F12" s="56"/>
    </row>
    <row r="13" spans="2:6" ht="24" hidden="1" customHeight="1">
      <c r="B13" s="46"/>
      <c r="C13" s="98"/>
      <c r="D13" s="98"/>
      <c r="E13" s="98"/>
      <c r="F13" s="98"/>
    </row>
    <row r="14" spans="2:6" ht="24" hidden="1" customHeight="1">
      <c r="B14" s="46"/>
      <c r="C14" s="49"/>
      <c r="D14" s="49"/>
      <c r="E14" s="49"/>
      <c r="F14" s="49"/>
    </row>
    <row r="15" spans="2:6" ht="15" customHeight="1" outlineLevel="1">
      <c r="B15" s="24" t="s">
        <v>11</v>
      </c>
      <c r="C15" s="7"/>
      <c r="D15" s="7"/>
      <c r="E15" s="7"/>
      <c r="F15" s="7"/>
    </row>
    <row r="16" spans="2:6">
      <c r="B16" s="2"/>
      <c r="C16" s="2"/>
      <c r="D16" s="5"/>
      <c r="E16" s="5"/>
      <c r="F16" s="6"/>
    </row>
    <row r="17" spans="2:6" ht="79.900000000000006" customHeight="1">
      <c r="B17" s="8" t="s">
        <v>2</v>
      </c>
      <c r="C17" s="14" t="s">
        <v>3</v>
      </c>
      <c r="D17" s="14" t="s">
        <v>8</v>
      </c>
      <c r="E17" s="25" t="s">
        <v>12</v>
      </c>
      <c r="F17" s="25" t="s">
        <v>13</v>
      </c>
    </row>
    <row r="18" spans="2:6">
      <c r="B18" s="28">
        <v>1</v>
      </c>
      <c r="C18" s="29">
        <v>2</v>
      </c>
      <c r="D18" s="29">
        <v>3</v>
      </c>
      <c r="E18" s="28">
        <v>4</v>
      </c>
      <c r="F18" s="28">
        <v>5</v>
      </c>
    </row>
    <row r="19" spans="2:6" ht="21" customHeight="1">
      <c r="B19" s="84" t="s">
        <v>18</v>
      </c>
      <c r="C19" s="85"/>
      <c r="D19" s="85"/>
      <c r="E19" s="85"/>
      <c r="F19" s="85"/>
    </row>
    <row r="20" spans="2:6" ht="51">
      <c r="B20" s="81">
        <v>1</v>
      </c>
      <c r="C20" s="30" t="s">
        <v>19</v>
      </c>
      <c r="D20" s="31" t="s">
        <v>20</v>
      </c>
      <c r="E20" s="32" t="s">
        <v>21</v>
      </c>
      <c r="F20" s="33" t="s">
        <v>22</v>
      </c>
    </row>
    <row r="21" spans="2:6" ht="49.5" customHeight="1" outlineLevel="1">
      <c r="B21" s="83"/>
      <c r="C21" s="34"/>
      <c r="D21" s="35" t="s">
        <v>23</v>
      </c>
      <c r="E21" s="36"/>
      <c r="F21" s="37" t="s">
        <v>24</v>
      </c>
    </row>
    <row r="22" spans="2:6" outlineLevel="1">
      <c r="B22" s="82"/>
      <c r="C22" s="34"/>
      <c r="D22" s="35" t="s">
        <v>25</v>
      </c>
      <c r="E22" s="36"/>
      <c r="F22" s="37" t="s">
        <v>24</v>
      </c>
    </row>
    <row r="23" spans="2:6" ht="57.75" customHeight="1">
      <c r="B23" s="81">
        <v>2</v>
      </c>
      <c r="C23" s="30" t="s">
        <v>26</v>
      </c>
      <c r="D23" s="31" t="s">
        <v>27</v>
      </c>
      <c r="E23" s="32" t="s">
        <v>28</v>
      </c>
      <c r="F23" s="33" t="s">
        <v>29</v>
      </c>
    </row>
    <row r="24" spans="2:6" ht="52.5" customHeight="1" outlineLevel="1">
      <c r="B24" s="83"/>
      <c r="C24" s="34"/>
      <c r="D24" s="35" t="s">
        <v>23</v>
      </c>
      <c r="E24" s="36"/>
      <c r="F24" s="37" t="s">
        <v>24</v>
      </c>
    </row>
    <row r="25" spans="2:6" outlineLevel="1">
      <c r="B25" s="82"/>
      <c r="C25" s="34"/>
      <c r="D25" s="35" t="s">
        <v>25</v>
      </c>
      <c r="E25" s="36"/>
      <c r="F25" s="37" t="s">
        <v>24</v>
      </c>
    </row>
    <row r="26" spans="2:6" ht="58.5" customHeight="1">
      <c r="B26" s="81">
        <v>3</v>
      </c>
      <c r="C26" s="30" t="s">
        <v>30</v>
      </c>
      <c r="D26" s="31" t="s">
        <v>31</v>
      </c>
      <c r="E26" s="32" t="s">
        <v>32</v>
      </c>
      <c r="F26" s="33" t="s">
        <v>33</v>
      </c>
    </row>
    <row r="27" spans="2:6" ht="52.5" customHeight="1" outlineLevel="1">
      <c r="B27" s="83"/>
      <c r="C27" s="34"/>
      <c r="D27" s="35" t="s">
        <v>23</v>
      </c>
      <c r="E27" s="36"/>
      <c r="F27" s="37" t="s">
        <v>24</v>
      </c>
    </row>
    <row r="28" spans="2:6" outlineLevel="1">
      <c r="B28" s="82"/>
      <c r="C28" s="34"/>
      <c r="D28" s="35" t="s">
        <v>25</v>
      </c>
      <c r="E28" s="36"/>
      <c r="F28" s="37" t="s">
        <v>24</v>
      </c>
    </row>
    <row r="29" spans="2:6" ht="21" customHeight="1">
      <c r="B29" s="92" t="s">
        <v>34</v>
      </c>
      <c r="C29" s="93"/>
      <c r="D29" s="93"/>
      <c r="E29" s="93"/>
      <c r="F29" s="93"/>
    </row>
    <row r="30" spans="2:6" ht="51">
      <c r="B30" s="81">
        <v>4</v>
      </c>
      <c r="C30" s="30" t="s">
        <v>35</v>
      </c>
      <c r="D30" s="31" t="s">
        <v>36</v>
      </c>
      <c r="E30" s="32" t="s">
        <v>37</v>
      </c>
      <c r="F30" s="33">
        <v>600</v>
      </c>
    </row>
    <row r="31" spans="2:6" outlineLevel="1">
      <c r="B31" s="82"/>
      <c r="C31" s="34"/>
      <c r="D31" s="35" t="s">
        <v>25</v>
      </c>
      <c r="E31" s="36"/>
      <c r="F31" s="37" t="s">
        <v>24</v>
      </c>
    </row>
    <row r="32" spans="2:6" ht="51">
      <c r="B32" s="81">
        <v>5</v>
      </c>
      <c r="C32" s="30" t="s">
        <v>38</v>
      </c>
      <c r="D32" s="31" t="s">
        <v>39</v>
      </c>
      <c r="E32" s="32" t="s">
        <v>40</v>
      </c>
      <c r="F32" s="33">
        <v>787.5</v>
      </c>
    </row>
    <row r="33" spans="2:6" outlineLevel="1">
      <c r="B33" s="82"/>
      <c r="C33" s="34"/>
      <c r="D33" s="35" t="s">
        <v>25</v>
      </c>
      <c r="E33" s="36"/>
      <c r="F33" s="37" t="s">
        <v>24</v>
      </c>
    </row>
    <row r="34" spans="2:6" ht="21" customHeight="1">
      <c r="B34" s="92" t="s">
        <v>41</v>
      </c>
      <c r="C34" s="93"/>
      <c r="D34" s="93"/>
      <c r="E34" s="93"/>
      <c r="F34" s="93"/>
    </row>
    <row r="35" spans="2:6" ht="51">
      <c r="B35" s="81">
        <v>6</v>
      </c>
      <c r="C35" s="30" t="s">
        <v>42</v>
      </c>
      <c r="D35" s="31" t="s">
        <v>43</v>
      </c>
      <c r="E35" s="32" t="s">
        <v>44</v>
      </c>
      <c r="F35" s="33" t="s">
        <v>45</v>
      </c>
    </row>
    <row r="36" spans="2:6" outlineLevel="1">
      <c r="B36" s="82"/>
      <c r="C36" s="34"/>
      <c r="D36" s="35" t="s">
        <v>25</v>
      </c>
      <c r="E36" s="36"/>
      <c r="F36" s="37" t="s">
        <v>24</v>
      </c>
    </row>
    <row r="37" spans="2:6" ht="51">
      <c r="B37" s="81">
        <v>7</v>
      </c>
      <c r="C37" s="30" t="s">
        <v>46</v>
      </c>
      <c r="D37" s="31" t="s">
        <v>47</v>
      </c>
      <c r="E37" s="32" t="s">
        <v>48</v>
      </c>
      <c r="F37" s="33" t="s">
        <v>49</v>
      </c>
    </row>
    <row r="38" spans="2:6" ht="36" outlineLevel="1">
      <c r="B38" s="83"/>
      <c r="C38" s="34"/>
      <c r="D38" s="35" t="s">
        <v>50</v>
      </c>
      <c r="E38" s="36"/>
      <c r="F38" s="37" t="s">
        <v>24</v>
      </c>
    </row>
    <row r="39" spans="2:6" outlineLevel="1">
      <c r="B39" s="82"/>
      <c r="C39" s="34"/>
      <c r="D39" s="35" t="s">
        <v>25</v>
      </c>
      <c r="E39" s="36"/>
      <c r="F39" s="37" t="s">
        <v>24</v>
      </c>
    </row>
    <row r="40" spans="2:6" ht="51">
      <c r="B40" s="81">
        <v>8</v>
      </c>
      <c r="C40" s="30" t="s">
        <v>51</v>
      </c>
      <c r="D40" s="31" t="s">
        <v>52</v>
      </c>
      <c r="E40" s="32" t="s">
        <v>53</v>
      </c>
      <c r="F40" s="33" t="s">
        <v>54</v>
      </c>
    </row>
    <row r="41" spans="2:6" ht="36" outlineLevel="1">
      <c r="B41" s="83"/>
      <c r="C41" s="34"/>
      <c r="D41" s="35" t="s">
        <v>50</v>
      </c>
      <c r="E41" s="36"/>
      <c r="F41" s="37" t="s">
        <v>24</v>
      </c>
    </row>
    <row r="42" spans="2:6" outlineLevel="1">
      <c r="B42" s="82"/>
      <c r="C42" s="34"/>
      <c r="D42" s="35" t="s">
        <v>25</v>
      </c>
      <c r="E42" s="36"/>
      <c r="F42" s="37" t="s">
        <v>24</v>
      </c>
    </row>
    <row r="43" spans="2:6" ht="15">
      <c r="B43" s="38"/>
      <c r="C43" s="88" t="s">
        <v>55</v>
      </c>
      <c r="D43" s="89"/>
      <c r="E43" s="89"/>
      <c r="F43" s="39"/>
    </row>
    <row r="44" spans="2:6" ht="15">
      <c r="B44" s="38"/>
      <c r="C44" s="86" t="s">
        <v>56</v>
      </c>
      <c r="D44" s="87"/>
      <c r="E44" s="87"/>
      <c r="F44" s="33" t="s">
        <v>57</v>
      </c>
    </row>
    <row r="45" spans="2:6" ht="27.95" customHeight="1">
      <c r="B45" s="38"/>
      <c r="C45" s="86" t="s">
        <v>58</v>
      </c>
      <c r="D45" s="87"/>
      <c r="E45" s="87"/>
      <c r="F45" s="33" t="s">
        <v>59</v>
      </c>
    </row>
    <row r="46" spans="2:6" ht="27.95" customHeight="1">
      <c r="B46" s="38"/>
      <c r="C46" s="86" t="s">
        <v>60</v>
      </c>
      <c r="D46" s="87"/>
      <c r="E46" s="87"/>
      <c r="F46" s="33" t="s">
        <v>61</v>
      </c>
    </row>
    <row r="47" spans="2:6" ht="15">
      <c r="B47" s="38"/>
      <c r="C47" s="88" t="s">
        <v>62</v>
      </c>
      <c r="D47" s="89"/>
      <c r="E47" s="89"/>
      <c r="F47" s="39" t="s">
        <v>61</v>
      </c>
    </row>
    <row r="48" spans="2:6" ht="21" customHeight="1">
      <c r="B48" s="84" t="s">
        <v>63</v>
      </c>
      <c r="C48" s="85"/>
      <c r="D48" s="85"/>
      <c r="E48" s="85"/>
      <c r="F48" s="85"/>
    </row>
    <row r="49" spans="2:6" ht="73.5" customHeight="1">
      <c r="B49" s="81">
        <v>9</v>
      </c>
      <c r="C49" s="30" t="s">
        <v>64</v>
      </c>
      <c r="D49" s="31" t="s">
        <v>65</v>
      </c>
      <c r="E49" s="32" t="s">
        <v>66</v>
      </c>
      <c r="F49" s="33" t="s">
        <v>67</v>
      </c>
    </row>
    <row r="50" spans="2:6" outlineLevel="1">
      <c r="B50" s="82"/>
      <c r="C50" s="34"/>
      <c r="D50" s="35" t="s">
        <v>25</v>
      </c>
      <c r="E50" s="36"/>
      <c r="F50" s="37" t="s">
        <v>24</v>
      </c>
    </row>
    <row r="51" spans="2:6" ht="15">
      <c r="B51" s="38"/>
      <c r="C51" s="88" t="s">
        <v>68</v>
      </c>
      <c r="D51" s="89"/>
      <c r="E51" s="89"/>
      <c r="F51" s="39"/>
    </row>
    <row r="52" spans="2:6" ht="15">
      <c r="B52" s="38"/>
      <c r="C52" s="86" t="s">
        <v>69</v>
      </c>
      <c r="D52" s="87"/>
      <c r="E52" s="87"/>
      <c r="F52" s="33" t="s">
        <v>67</v>
      </c>
    </row>
    <row r="53" spans="2:6" ht="27.95" customHeight="1">
      <c r="B53" s="38"/>
      <c r="C53" s="86" t="s">
        <v>58</v>
      </c>
      <c r="D53" s="87"/>
      <c r="E53" s="87"/>
      <c r="F53" s="33" t="s">
        <v>70</v>
      </c>
    </row>
    <row r="54" spans="2:6" ht="27.95" customHeight="1">
      <c r="B54" s="38"/>
      <c r="C54" s="86" t="s">
        <v>60</v>
      </c>
      <c r="D54" s="87"/>
      <c r="E54" s="87"/>
      <c r="F54" s="33" t="s">
        <v>71</v>
      </c>
    </row>
    <row r="55" spans="2:6" ht="15">
      <c r="B55" s="38"/>
      <c r="C55" s="88" t="s">
        <v>72</v>
      </c>
      <c r="D55" s="89"/>
      <c r="E55" s="89"/>
      <c r="F55" s="39" t="s">
        <v>71</v>
      </c>
    </row>
    <row r="56" spans="2:6" ht="21" customHeight="1">
      <c r="B56" s="84" t="s">
        <v>73</v>
      </c>
      <c r="C56" s="85"/>
      <c r="D56" s="85"/>
      <c r="E56" s="85"/>
      <c r="F56" s="85"/>
    </row>
    <row r="57" spans="2:6" ht="67.5" customHeight="1">
      <c r="B57" s="81">
        <v>10</v>
      </c>
      <c r="C57" s="30" t="s">
        <v>74</v>
      </c>
      <c r="D57" s="31" t="s">
        <v>75</v>
      </c>
      <c r="E57" s="32" t="s">
        <v>76</v>
      </c>
      <c r="F57" s="33">
        <v>757.35</v>
      </c>
    </row>
    <row r="58" spans="2:6" ht="24" outlineLevel="1">
      <c r="B58" s="83"/>
      <c r="C58" s="34"/>
      <c r="D58" s="35" t="s">
        <v>77</v>
      </c>
      <c r="E58" s="36"/>
      <c r="F58" s="37" t="s">
        <v>24</v>
      </c>
    </row>
    <row r="59" spans="2:6" outlineLevel="1">
      <c r="B59" s="82"/>
      <c r="C59" s="34"/>
      <c r="D59" s="35" t="s">
        <v>25</v>
      </c>
      <c r="E59" s="36"/>
      <c r="F59" s="37" t="s">
        <v>24</v>
      </c>
    </row>
    <row r="60" spans="2:6" ht="62.25" customHeight="1">
      <c r="B60" s="81">
        <v>11</v>
      </c>
      <c r="C60" s="30" t="s">
        <v>78</v>
      </c>
      <c r="D60" s="31" t="s">
        <v>79</v>
      </c>
      <c r="E60" s="32" t="s">
        <v>80</v>
      </c>
      <c r="F60" s="33">
        <v>691.9</v>
      </c>
    </row>
    <row r="61" spans="2:6" ht="24" outlineLevel="1">
      <c r="B61" s="83"/>
      <c r="C61" s="34"/>
      <c r="D61" s="35" t="s">
        <v>77</v>
      </c>
      <c r="E61" s="36"/>
      <c r="F61" s="37" t="s">
        <v>24</v>
      </c>
    </row>
    <row r="62" spans="2:6" outlineLevel="1">
      <c r="B62" s="82"/>
      <c r="C62" s="34"/>
      <c r="D62" s="35" t="s">
        <v>25</v>
      </c>
      <c r="E62" s="36"/>
      <c r="F62" s="37" t="s">
        <v>24</v>
      </c>
    </row>
    <row r="63" spans="2:6" ht="63" customHeight="1">
      <c r="B63" s="81">
        <v>12</v>
      </c>
      <c r="C63" s="30" t="s">
        <v>81</v>
      </c>
      <c r="D63" s="31" t="s">
        <v>82</v>
      </c>
      <c r="E63" s="32" t="s">
        <v>83</v>
      </c>
      <c r="F63" s="33">
        <v>963.05</v>
      </c>
    </row>
    <row r="64" spans="2:6" ht="24" outlineLevel="1">
      <c r="B64" s="83"/>
      <c r="C64" s="34"/>
      <c r="D64" s="35" t="s">
        <v>77</v>
      </c>
      <c r="E64" s="36"/>
      <c r="F64" s="37" t="s">
        <v>24</v>
      </c>
    </row>
    <row r="65" spans="2:6" outlineLevel="1">
      <c r="B65" s="82"/>
      <c r="C65" s="34"/>
      <c r="D65" s="35" t="s">
        <v>25</v>
      </c>
      <c r="E65" s="36"/>
      <c r="F65" s="37" t="s">
        <v>24</v>
      </c>
    </row>
    <row r="66" spans="2:6" ht="66" customHeight="1">
      <c r="B66" s="81">
        <v>13</v>
      </c>
      <c r="C66" s="30" t="s">
        <v>84</v>
      </c>
      <c r="D66" s="31" t="s">
        <v>85</v>
      </c>
      <c r="E66" s="32" t="s">
        <v>76</v>
      </c>
      <c r="F66" s="33">
        <v>757.35</v>
      </c>
    </row>
    <row r="67" spans="2:6" ht="24" outlineLevel="1">
      <c r="B67" s="83"/>
      <c r="C67" s="34"/>
      <c r="D67" s="35" t="s">
        <v>77</v>
      </c>
      <c r="E67" s="36"/>
      <c r="F67" s="37" t="s">
        <v>24</v>
      </c>
    </row>
    <row r="68" spans="2:6" outlineLevel="1">
      <c r="B68" s="82"/>
      <c r="C68" s="34"/>
      <c r="D68" s="35" t="s">
        <v>25</v>
      </c>
      <c r="E68" s="36"/>
      <c r="F68" s="37" t="s">
        <v>24</v>
      </c>
    </row>
    <row r="69" spans="2:6" ht="15">
      <c r="B69" s="38"/>
      <c r="C69" s="88" t="s">
        <v>86</v>
      </c>
      <c r="D69" s="89"/>
      <c r="E69" s="89"/>
      <c r="F69" s="39"/>
    </row>
    <row r="70" spans="2:6" ht="15">
      <c r="B70" s="38"/>
      <c r="C70" s="86" t="s">
        <v>87</v>
      </c>
      <c r="D70" s="87"/>
      <c r="E70" s="87"/>
      <c r="F70" s="33" t="s">
        <v>88</v>
      </c>
    </row>
    <row r="71" spans="2:6" ht="27.95" customHeight="1">
      <c r="B71" s="38"/>
      <c r="C71" s="86" t="s">
        <v>58</v>
      </c>
      <c r="D71" s="87"/>
      <c r="E71" s="87"/>
      <c r="F71" s="33" t="s">
        <v>89</v>
      </c>
    </row>
    <row r="72" spans="2:6" ht="27.95" customHeight="1">
      <c r="B72" s="38"/>
      <c r="C72" s="86" t="s">
        <v>90</v>
      </c>
      <c r="D72" s="87"/>
      <c r="E72" s="87"/>
      <c r="F72" s="33" t="s">
        <v>91</v>
      </c>
    </row>
    <row r="73" spans="2:6" ht="15">
      <c r="B73" s="38"/>
      <c r="C73" s="88" t="s">
        <v>92</v>
      </c>
      <c r="D73" s="89"/>
      <c r="E73" s="89"/>
      <c r="F73" s="39" t="s">
        <v>91</v>
      </c>
    </row>
    <row r="74" spans="2:6" ht="21" customHeight="1">
      <c r="B74" s="84" t="s">
        <v>93</v>
      </c>
      <c r="C74" s="85"/>
      <c r="D74" s="85"/>
      <c r="E74" s="85"/>
      <c r="F74" s="85"/>
    </row>
    <row r="75" spans="2:6" ht="54" customHeight="1">
      <c r="B75" s="81">
        <v>14</v>
      </c>
      <c r="C75" s="30" t="s">
        <v>94</v>
      </c>
      <c r="D75" s="31" t="s">
        <v>95</v>
      </c>
      <c r="E75" s="32" t="s">
        <v>96</v>
      </c>
      <c r="F75" s="33" t="s">
        <v>97</v>
      </c>
    </row>
    <row r="76" spans="2:6" outlineLevel="1">
      <c r="B76" s="82"/>
      <c r="C76" s="34"/>
      <c r="D76" s="35" t="s">
        <v>25</v>
      </c>
      <c r="E76" s="36"/>
      <c r="F76" s="37" t="s">
        <v>24</v>
      </c>
    </row>
    <row r="77" spans="2:6" ht="61.5" customHeight="1">
      <c r="B77" s="81">
        <v>15</v>
      </c>
      <c r="C77" s="30" t="s">
        <v>98</v>
      </c>
      <c r="D77" s="31" t="s">
        <v>99</v>
      </c>
      <c r="E77" s="32" t="s">
        <v>100</v>
      </c>
      <c r="F77" s="33" t="s">
        <v>101</v>
      </c>
    </row>
    <row r="78" spans="2:6" outlineLevel="1">
      <c r="B78" s="82"/>
      <c r="C78" s="34"/>
      <c r="D78" s="35" t="s">
        <v>25</v>
      </c>
      <c r="E78" s="36"/>
      <c r="F78" s="37" t="s">
        <v>24</v>
      </c>
    </row>
    <row r="79" spans="2:6" ht="15">
      <c r="B79" s="38"/>
      <c r="C79" s="88" t="s">
        <v>102</v>
      </c>
      <c r="D79" s="89"/>
      <c r="E79" s="89"/>
      <c r="F79" s="39"/>
    </row>
    <row r="80" spans="2:6" ht="15">
      <c r="B80" s="38"/>
      <c r="C80" s="86" t="s">
        <v>103</v>
      </c>
      <c r="D80" s="87"/>
      <c r="E80" s="87"/>
      <c r="F80" s="33" t="s">
        <v>104</v>
      </c>
    </row>
    <row r="81" spans="2:6" ht="27.95" customHeight="1">
      <c r="B81" s="38"/>
      <c r="C81" s="86" t="s">
        <v>58</v>
      </c>
      <c r="D81" s="87"/>
      <c r="E81" s="87"/>
      <c r="F81" s="33" t="s">
        <v>105</v>
      </c>
    </row>
    <row r="82" spans="2:6" ht="27.95" customHeight="1">
      <c r="B82" s="38"/>
      <c r="C82" s="86" t="s">
        <v>90</v>
      </c>
      <c r="D82" s="87"/>
      <c r="E82" s="87"/>
      <c r="F82" s="33" t="s">
        <v>106</v>
      </c>
    </row>
    <row r="83" spans="2:6" ht="15">
      <c r="B83" s="38"/>
      <c r="C83" s="88" t="s">
        <v>107</v>
      </c>
      <c r="D83" s="89"/>
      <c r="E83" s="89"/>
      <c r="F83" s="39" t="s">
        <v>106</v>
      </c>
    </row>
    <row r="84" spans="2:6" ht="21" customHeight="1">
      <c r="B84" s="84" t="s">
        <v>108</v>
      </c>
      <c r="C84" s="85"/>
      <c r="D84" s="85"/>
      <c r="E84" s="85"/>
      <c r="F84" s="85"/>
    </row>
    <row r="85" spans="2:6" ht="53.25" customHeight="1">
      <c r="B85" s="81">
        <v>16</v>
      </c>
      <c r="C85" s="30" t="s">
        <v>109</v>
      </c>
      <c r="D85" s="31" t="s">
        <v>110</v>
      </c>
      <c r="E85" s="32" t="s">
        <v>111</v>
      </c>
      <c r="F85" s="33" t="s">
        <v>112</v>
      </c>
    </row>
    <row r="86" spans="2:6" outlineLevel="1">
      <c r="B86" s="82"/>
      <c r="C86" s="34"/>
      <c r="D86" s="35" t="s">
        <v>25</v>
      </c>
      <c r="E86" s="36"/>
      <c r="F86" s="37" t="s">
        <v>24</v>
      </c>
    </row>
    <row r="87" spans="2:6" ht="55.5" customHeight="1">
      <c r="B87" s="81">
        <v>17</v>
      </c>
      <c r="C87" s="30" t="s">
        <v>113</v>
      </c>
      <c r="D87" s="31" t="s">
        <v>114</v>
      </c>
      <c r="E87" s="32" t="s">
        <v>115</v>
      </c>
      <c r="F87" s="33" t="s">
        <v>116</v>
      </c>
    </row>
    <row r="88" spans="2:6" outlineLevel="1">
      <c r="B88" s="82"/>
      <c r="C88" s="34"/>
      <c r="D88" s="35" t="s">
        <v>25</v>
      </c>
      <c r="E88" s="36"/>
      <c r="F88" s="37" t="s">
        <v>24</v>
      </c>
    </row>
    <row r="89" spans="2:6" ht="15">
      <c r="B89" s="38"/>
      <c r="C89" s="88" t="s">
        <v>117</v>
      </c>
      <c r="D89" s="89"/>
      <c r="E89" s="89"/>
      <c r="F89" s="39"/>
    </row>
    <row r="90" spans="2:6" ht="15">
      <c r="B90" s="38"/>
      <c r="C90" s="86" t="s">
        <v>118</v>
      </c>
      <c r="D90" s="87"/>
      <c r="E90" s="87"/>
      <c r="F90" s="33" t="s">
        <v>119</v>
      </c>
    </row>
    <row r="91" spans="2:6" ht="27.95" customHeight="1">
      <c r="B91" s="38"/>
      <c r="C91" s="86" t="s">
        <v>58</v>
      </c>
      <c r="D91" s="87"/>
      <c r="E91" s="87"/>
      <c r="F91" s="33" t="s">
        <v>120</v>
      </c>
    </row>
    <row r="92" spans="2:6" ht="27.95" customHeight="1">
      <c r="B92" s="38"/>
      <c r="C92" s="86" t="s">
        <v>90</v>
      </c>
      <c r="D92" s="87"/>
      <c r="E92" s="87"/>
      <c r="F92" s="33" t="s">
        <v>121</v>
      </c>
    </row>
    <row r="93" spans="2:6" ht="15">
      <c r="B93" s="38"/>
      <c r="C93" s="88" t="s">
        <v>122</v>
      </c>
      <c r="D93" s="89"/>
      <c r="E93" s="89"/>
      <c r="F93" s="39" t="s">
        <v>121</v>
      </c>
    </row>
    <row r="94" spans="2:6" ht="21" customHeight="1">
      <c r="B94" s="84" t="s">
        <v>123</v>
      </c>
      <c r="C94" s="85"/>
      <c r="D94" s="85"/>
      <c r="E94" s="85"/>
      <c r="F94" s="85"/>
    </row>
    <row r="95" spans="2:6" ht="54" customHeight="1">
      <c r="B95" s="81">
        <v>18</v>
      </c>
      <c r="C95" s="30" t="s">
        <v>124</v>
      </c>
      <c r="D95" s="31" t="s">
        <v>125</v>
      </c>
      <c r="E95" s="32" t="s">
        <v>126</v>
      </c>
      <c r="F95" s="33">
        <v>306</v>
      </c>
    </row>
    <row r="96" spans="2:6" outlineLevel="1">
      <c r="B96" s="82"/>
      <c r="C96" s="34"/>
      <c r="D96" s="35" t="s">
        <v>25</v>
      </c>
      <c r="E96" s="36"/>
      <c r="F96" s="37" t="s">
        <v>24</v>
      </c>
    </row>
    <row r="97" spans="2:6" ht="57" customHeight="1">
      <c r="B97" s="81">
        <v>19</v>
      </c>
      <c r="C97" s="30" t="s">
        <v>127</v>
      </c>
      <c r="D97" s="31" t="s">
        <v>128</v>
      </c>
      <c r="E97" s="32" t="s">
        <v>129</v>
      </c>
      <c r="F97" s="33">
        <v>33</v>
      </c>
    </row>
    <row r="98" spans="2:6" outlineLevel="1">
      <c r="B98" s="82"/>
      <c r="C98" s="34"/>
      <c r="D98" s="35" t="s">
        <v>25</v>
      </c>
      <c r="E98" s="36"/>
      <c r="F98" s="37" t="s">
        <v>24</v>
      </c>
    </row>
    <row r="99" spans="2:6" ht="63" customHeight="1">
      <c r="B99" s="81">
        <v>20</v>
      </c>
      <c r="C99" s="30" t="s">
        <v>130</v>
      </c>
      <c r="D99" s="31" t="s">
        <v>131</v>
      </c>
      <c r="E99" s="32" t="s">
        <v>132</v>
      </c>
      <c r="F99" s="33" t="s">
        <v>133</v>
      </c>
    </row>
    <row r="100" spans="2:6" outlineLevel="1">
      <c r="B100" s="82"/>
      <c r="C100" s="34"/>
      <c r="D100" s="35" t="s">
        <v>25</v>
      </c>
      <c r="E100" s="36"/>
      <c r="F100" s="37" t="s">
        <v>24</v>
      </c>
    </row>
    <row r="101" spans="2:6" ht="62.25" customHeight="1">
      <c r="B101" s="81">
        <v>21</v>
      </c>
      <c r="C101" s="30" t="s">
        <v>134</v>
      </c>
      <c r="D101" s="31" t="s">
        <v>135</v>
      </c>
      <c r="E101" s="32" t="s">
        <v>136</v>
      </c>
      <c r="F101" s="33" t="s">
        <v>137</v>
      </c>
    </row>
    <row r="102" spans="2:6" outlineLevel="1">
      <c r="B102" s="82"/>
      <c r="C102" s="34"/>
      <c r="D102" s="35" t="s">
        <v>25</v>
      </c>
      <c r="E102" s="36"/>
      <c r="F102" s="37" t="s">
        <v>24</v>
      </c>
    </row>
    <row r="103" spans="2:6" ht="15">
      <c r="B103" s="38"/>
      <c r="C103" s="88" t="s">
        <v>138</v>
      </c>
      <c r="D103" s="89"/>
      <c r="E103" s="89"/>
      <c r="F103" s="39"/>
    </row>
    <row r="104" spans="2:6" ht="27.95" customHeight="1">
      <c r="B104" s="38"/>
      <c r="C104" s="86" t="s">
        <v>139</v>
      </c>
      <c r="D104" s="87"/>
      <c r="E104" s="87"/>
      <c r="F104" s="33" t="s">
        <v>140</v>
      </c>
    </row>
    <row r="105" spans="2:6" ht="15">
      <c r="B105" s="38"/>
      <c r="C105" s="86" t="s">
        <v>141</v>
      </c>
      <c r="D105" s="87"/>
      <c r="E105" s="87"/>
      <c r="F105" s="33" t="s">
        <v>142</v>
      </c>
    </row>
    <row r="106" spans="2:6" ht="27.95" customHeight="1">
      <c r="B106" s="38"/>
      <c r="C106" s="86" t="s">
        <v>143</v>
      </c>
      <c r="D106" s="87"/>
      <c r="E106" s="87"/>
      <c r="F106" s="33" t="s">
        <v>144</v>
      </c>
    </row>
    <row r="107" spans="2:6" ht="27.95" customHeight="1">
      <c r="B107" s="38"/>
      <c r="C107" s="86" t="s">
        <v>145</v>
      </c>
      <c r="D107" s="87"/>
      <c r="E107" s="87"/>
      <c r="F107" s="33" t="s">
        <v>140</v>
      </c>
    </row>
    <row r="108" spans="2:6" ht="27.95" customHeight="1">
      <c r="B108" s="38"/>
      <c r="C108" s="86" t="s">
        <v>146</v>
      </c>
      <c r="D108" s="87"/>
      <c r="E108" s="87"/>
      <c r="F108" s="33" t="s">
        <v>147</v>
      </c>
    </row>
    <row r="109" spans="2:6" ht="15">
      <c r="B109" s="38"/>
      <c r="C109" s="86" t="s">
        <v>148</v>
      </c>
      <c r="D109" s="87"/>
      <c r="E109" s="87"/>
      <c r="F109" s="33">
        <v>339</v>
      </c>
    </row>
    <row r="110" spans="2:6" ht="27.95" customHeight="1">
      <c r="B110" s="38"/>
      <c r="C110" s="86" t="s">
        <v>143</v>
      </c>
      <c r="D110" s="87"/>
      <c r="E110" s="87"/>
      <c r="F110" s="33">
        <v>644.1</v>
      </c>
    </row>
    <row r="111" spans="2:6" ht="27.95" customHeight="1">
      <c r="B111" s="38"/>
      <c r="C111" s="86" t="s">
        <v>149</v>
      </c>
      <c r="D111" s="87"/>
      <c r="E111" s="87"/>
      <c r="F111" s="33" t="s">
        <v>147</v>
      </c>
    </row>
    <row r="112" spans="2:6" ht="15">
      <c r="B112" s="38"/>
      <c r="C112" s="86" t="s">
        <v>150</v>
      </c>
      <c r="D112" s="87"/>
      <c r="E112" s="87"/>
      <c r="F112" s="33" t="s">
        <v>151</v>
      </c>
    </row>
    <row r="113" spans="2:6" ht="15">
      <c r="B113" s="38"/>
      <c r="C113" s="88" t="s">
        <v>152</v>
      </c>
      <c r="D113" s="89"/>
      <c r="E113" s="89"/>
      <c r="F113" s="39" t="s">
        <v>151</v>
      </c>
    </row>
    <row r="114" spans="2:6" ht="21" customHeight="1">
      <c r="B114" s="84" t="s">
        <v>153</v>
      </c>
      <c r="C114" s="85"/>
      <c r="D114" s="85"/>
      <c r="E114" s="85"/>
      <c r="F114" s="85"/>
    </row>
    <row r="115" spans="2:6" ht="60" customHeight="1">
      <c r="B115" s="81">
        <v>22</v>
      </c>
      <c r="C115" s="30" t="s">
        <v>154</v>
      </c>
      <c r="D115" s="31" t="s">
        <v>155</v>
      </c>
      <c r="E115" s="32" t="s">
        <v>156</v>
      </c>
      <c r="F115" s="33" t="s">
        <v>157</v>
      </c>
    </row>
    <row r="116" spans="2:6" outlineLevel="1">
      <c r="B116" s="82"/>
      <c r="C116" s="34"/>
      <c r="D116" s="35" t="s">
        <v>25</v>
      </c>
      <c r="E116" s="36"/>
      <c r="F116" s="37" t="s">
        <v>24</v>
      </c>
    </row>
    <row r="117" spans="2:6" ht="54" customHeight="1">
      <c r="B117" s="81">
        <v>23</v>
      </c>
      <c r="C117" s="30" t="s">
        <v>158</v>
      </c>
      <c r="D117" s="31" t="s">
        <v>159</v>
      </c>
      <c r="E117" s="32" t="s">
        <v>160</v>
      </c>
      <c r="F117" s="33" t="s">
        <v>161</v>
      </c>
    </row>
    <row r="118" spans="2:6" outlineLevel="1">
      <c r="B118" s="82"/>
      <c r="C118" s="34"/>
      <c r="D118" s="35" t="s">
        <v>25</v>
      </c>
      <c r="E118" s="36"/>
      <c r="F118" s="37" t="s">
        <v>24</v>
      </c>
    </row>
    <row r="119" spans="2:6" ht="60.75" customHeight="1">
      <c r="B119" s="81">
        <v>24</v>
      </c>
      <c r="C119" s="30" t="s">
        <v>162</v>
      </c>
      <c r="D119" s="31" t="s">
        <v>163</v>
      </c>
      <c r="E119" s="32" t="s">
        <v>164</v>
      </c>
      <c r="F119" s="33">
        <v>621</v>
      </c>
    </row>
    <row r="120" spans="2:6" outlineLevel="1">
      <c r="B120" s="82"/>
      <c r="C120" s="34"/>
      <c r="D120" s="35" t="s">
        <v>25</v>
      </c>
      <c r="E120" s="36"/>
      <c r="F120" s="37" t="s">
        <v>24</v>
      </c>
    </row>
    <row r="121" spans="2:6" ht="38.25">
      <c r="B121" s="81">
        <v>25</v>
      </c>
      <c r="C121" s="30" t="s">
        <v>165</v>
      </c>
      <c r="D121" s="31" t="s">
        <v>166</v>
      </c>
      <c r="E121" s="32" t="s">
        <v>167</v>
      </c>
      <c r="F121" s="33">
        <v>459</v>
      </c>
    </row>
    <row r="122" spans="2:6" outlineLevel="1">
      <c r="B122" s="82"/>
      <c r="C122" s="34"/>
      <c r="D122" s="35" t="s">
        <v>25</v>
      </c>
      <c r="E122" s="36"/>
      <c r="F122" s="37" t="s">
        <v>24</v>
      </c>
    </row>
    <row r="123" spans="2:6" ht="15">
      <c r="B123" s="38"/>
      <c r="C123" s="88" t="s">
        <v>168</v>
      </c>
      <c r="D123" s="89"/>
      <c r="E123" s="89"/>
      <c r="F123" s="39"/>
    </row>
    <row r="124" spans="2:6" ht="15">
      <c r="B124" s="38"/>
      <c r="C124" s="86" t="s">
        <v>169</v>
      </c>
      <c r="D124" s="87"/>
      <c r="E124" s="87"/>
      <c r="F124" s="33" t="s">
        <v>170</v>
      </c>
    </row>
    <row r="125" spans="2:6" ht="27.95" customHeight="1">
      <c r="B125" s="38"/>
      <c r="C125" s="86" t="s">
        <v>58</v>
      </c>
      <c r="D125" s="87"/>
      <c r="E125" s="87"/>
      <c r="F125" s="33" t="s">
        <v>171</v>
      </c>
    </row>
    <row r="126" spans="2:6" ht="27.95" customHeight="1">
      <c r="B126" s="38"/>
      <c r="C126" s="86" t="s">
        <v>90</v>
      </c>
      <c r="D126" s="87"/>
      <c r="E126" s="87"/>
      <c r="F126" s="33" t="s">
        <v>172</v>
      </c>
    </row>
    <row r="127" spans="2:6" ht="15">
      <c r="B127" s="38"/>
      <c r="C127" s="88" t="s">
        <v>173</v>
      </c>
      <c r="D127" s="89"/>
      <c r="E127" s="89"/>
      <c r="F127" s="39" t="s">
        <v>172</v>
      </c>
    </row>
    <row r="128" spans="2:6" ht="21" customHeight="1">
      <c r="B128" s="84" t="s">
        <v>174</v>
      </c>
      <c r="C128" s="85"/>
      <c r="D128" s="85"/>
      <c r="E128" s="85"/>
      <c r="F128" s="85"/>
    </row>
    <row r="129" spans="2:6" ht="84" customHeight="1">
      <c r="B129" s="81">
        <v>26</v>
      </c>
      <c r="C129" s="30" t="s">
        <v>175</v>
      </c>
      <c r="D129" s="31" t="s">
        <v>176</v>
      </c>
      <c r="E129" s="32" t="s">
        <v>177</v>
      </c>
      <c r="F129" s="33" t="s">
        <v>178</v>
      </c>
    </row>
    <row r="130" spans="2:6" outlineLevel="1">
      <c r="B130" s="82"/>
      <c r="C130" s="34"/>
      <c r="D130" s="35" t="s">
        <v>25</v>
      </c>
      <c r="E130" s="36"/>
      <c r="F130" s="37" t="s">
        <v>24</v>
      </c>
    </row>
    <row r="131" spans="2:6" ht="98.25" customHeight="1">
      <c r="B131" s="81">
        <v>27</v>
      </c>
      <c r="C131" s="30" t="s">
        <v>179</v>
      </c>
      <c r="D131" s="31" t="s">
        <v>180</v>
      </c>
      <c r="E131" s="32" t="s">
        <v>181</v>
      </c>
      <c r="F131" s="33" t="s">
        <v>182</v>
      </c>
    </row>
    <row r="132" spans="2:6" outlineLevel="1">
      <c r="B132" s="82"/>
      <c r="C132" s="34"/>
      <c r="D132" s="35" t="s">
        <v>25</v>
      </c>
      <c r="E132" s="36"/>
      <c r="F132" s="37" t="s">
        <v>24</v>
      </c>
    </row>
    <row r="133" spans="2:6" ht="62.25" customHeight="1">
      <c r="B133" s="81">
        <v>28</v>
      </c>
      <c r="C133" s="30" t="s">
        <v>183</v>
      </c>
      <c r="D133" s="31" t="s">
        <v>184</v>
      </c>
      <c r="E133" s="32" t="s">
        <v>185</v>
      </c>
      <c r="F133" s="33" t="s">
        <v>186</v>
      </c>
    </row>
    <row r="134" spans="2:6" outlineLevel="1">
      <c r="B134" s="82"/>
      <c r="C134" s="34"/>
      <c r="D134" s="35" t="s">
        <v>25</v>
      </c>
      <c r="E134" s="36"/>
      <c r="F134" s="37" t="s">
        <v>24</v>
      </c>
    </row>
    <row r="135" spans="2:6" ht="80.25" customHeight="1">
      <c r="B135" s="81">
        <v>29</v>
      </c>
      <c r="C135" s="30" t="s">
        <v>187</v>
      </c>
      <c r="D135" s="31" t="s">
        <v>188</v>
      </c>
      <c r="E135" s="32" t="s">
        <v>189</v>
      </c>
      <c r="F135" s="33" t="s">
        <v>190</v>
      </c>
    </row>
    <row r="136" spans="2:6" outlineLevel="1">
      <c r="B136" s="82"/>
      <c r="C136" s="34"/>
      <c r="D136" s="35" t="s">
        <v>25</v>
      </c>
      <c r="E136" s="36"/>
      <c r="F136" s="37" t="s">
        <v>24</v>
      </c>
    </row>
    <row r="137" spans="2:6" ht="15">
      <c r="B137" s="38"/>
      <c r="C137" s="88" t="s">
        <v>191</v>
      </c>
      <c r="D137" s="89"/>
      <c r="E137" s="89"/>
      <c r="F137" s="39"/>
    </row>
    <row r="138" spans="2:6" ht="27.95" customHeight="1">
      <c r="B138" s="38"/>
      <c r="C138" s="86" t="s">
        <v>192</v>
      </c>
      <c r="D138" s="87"/>
      <c r="E138" s="87"/>
      <c r="F138" s="33" t="s">
        <v>193</v>
      </c>
    </row>
    <row r="139" spans="2:6" ht="15">
      <c r="B139" s="38"/>
      <c r="C139" s="86" t="s">
        <v>194</v>
      </c>
      <c r="D139" s="87"/>
      <c r="E139" s="87"/>
      <c r="F139" s="33" t="s">
        <v>195</v>
      </c>
    </row>
    <row r="140" spans="2:6" ht="27.95" customHeight="1">
      <c r="B140" s="38"/>
      <c r="C140" s="86" t="s">
        <v>143</v>
      </c>
      <c r="D140" s="87"/>
      <c r="E140" s="87"/>
      <c r="F140" s="33" t="s">
        <v>196</v>
      </c>
    </row>
    <row r="141" spans="2:6" ht="27.95" customHeight="1">
      <c r="B141" s="38"/>
      <c r="C141" s="86" t="s">
        <v>145</v>
      </c>
      <c r="D141" s="87"/>
      <c r="E141" s="87"/>
      <c r="F141" s="33" t="s">
        <v>193</v>
      </c>
    </row>
    <row r="142" spans="2:6" ht="27.95" customHeight="1">
      <c r="B142" s="38"/>
      <c r="C142" s="86" t="s">
        <v>197</v>
      </c>
      <c r="D142" s="87"/>
      <c r="E142" s="87"/>
      <c r="F142" s="33" t="s">
        <v>198</v>
      </c>
    </row>
    <row r="143" spans="2:6" ht="15">
      <c r="B143" s="38"/>
      <c r="C143" s="86" t="s">
        <v>199</v>
      </c>
      <c r="D143" s="87"/>
      <c r="E143" s="87"/>
      <c r="F143" s="33" t="s">
        <v>200</v>
      </c>
    </row>
    <row r="144" spans="2:6" ht="27.95" customHeight="1">
      <c r="B144" s="38"/>
      <c r="C144" s="86" t="s">
        <v>143</v>
      </c>
      <c r="D144" s="87"/>
      <c r="E144" s="87"/>
      <c r="F144" s="33" t="s">
        <v>201</v>
      </c>
    </row>
    <row r="145" spans="2:6" ht="27.95" customHeight="1">
      <c r="B145" s="38"/>
      <c r="C145" s="86" t="s">
        <v>149</v>
      </c>
      <c r="D145" s="87"/>
      <c r="E145" s="87"/>
      <c r="F145" s="33" t="s">
        <v>198</v>
      </c>
    </row>
    <row r="146" spans="2:6" ht="15">
      <c r="B146" s="38"/>
      <c r="C146" s="86" t="s">
        <v>150</v>
      </c>
      <c r="D146" s="87"/>
      <c r="E146" s="87"/>
      <c r="F146" s="33" t="s">
        <v>202</v>
      </c>
    </row>
    <row r="147" spans="2:6" ht="15">
      <c r="B147" s="38"/>
      <c r="C147" s="88" t="s">
        <v>203</v>
      </c>
      <c r="D147" s="89"/>
      <c r="E147" s="89"/>
      <c r="F147" s="39" t="s">
        <v>202</v>
      </c>
    </row>
    <row r="148" spans="2:6" ht="21" customHeight="1">
      <c r="B148" s="84" t="s">
        <v>204</v>
      </c>
      <c r="C148" s="85"/>
      <c r="D148" s="85"/>
      <c r="E148" s="85"/>
      <c r="F148" s="85"/>
    </row>
    <row r="149" spans="2:6" ht="85.5" customHeight="1">
      <c r="B149" s="81">
        <v>30</v>
      </c>
      <c r="C149" s="30" t="s">
        <v>205</v>
      </c>
      <c r="D149" s="31" t="s">
        <v>206</v>
      </c>
      <c r="E149" s="32" t="s">
        <v>207</v>
      </c>
      <c r="F149" s="33" t="s">
        <v>208</v>
      </c>
    </row>
    <row r="150" spans="2:6" outlineLevel="1">
      <c r="B150" s="82"/>
      <c r="C150" s="34"/>
      <c r="D150" s="35" t="s">
        <v>25</v>
      </c>
      <c r="E150" s="36"/>
      <c r="F150" s="37" t="s">
        <v>24</v>
      </c>
    </row>
    <row r="151" spans="2:6" ht="48" customHeight="1">
      <c r="B151" s="81">
        <v>31</v>
      </c>
      <c r="C151" s="30" t="s">
        <v>209</v>
      </c>
      <c r="D151" s="31" t="s">
        <v>210</v>
      </c>
      <c r="E151" s="32" t="s">
        <v>211</v>
      </c>
      <c r="F151" s="33" t="s">
        <v>212</v>
      </c>
    </row>
    <row r="152" spans="2:6" outlineLevel="1">
      <c r="B152" s="82"/>
      <c r="C152" s="34"/>
      <c r="D152" s="35" t="s">
        <v>25</v>
      </c>
      <c r="E152" s="36"/>
      <c r="F152" s="37" t="s">
        <v>24</v>
      </c>
    </row>
    <row r="153" spans="2:6" ht="15">
      <c r="B153" s="38"/>
      <c r="C153" s="88" t="s">
        <v>213</v>
      </c>
      <c r="D153" s="89"/>
      <c r="E153" s="89"/>
      <c r="F153" s="39"/>
    </row>
    <row r="154" spans="2:6" ht="15">
      <c r="B154" s="38"/>
      <c r="C154" s="86" t="s">
        <v>214</v>
      </c>
      <c r="D154" s="87"/>
      <c r="E154" s="87"/>
      <c r="F154" s="33" t="s">
        <v>215</v>
      </c>
    </row>
    <row r="155" spans="2:6" ht="27.95" customHeight="1">
      <c r="B155" s="38"/>
      <c r="C155" s="86" t="s">
        <v>58</v>
      </c>
      <c r="D155" s="87"/>
      <c r="E155" s="87"/>
      <c r="F155" s="33" t="s">
        <v>216</v>
      </c>
    </row>
    <row r="156" spans="2:6" ht="27.95" customHeight="1">
      <c r="B156" s="38"/>
      <c r="C156" s="86" t="s">
        <v>90</v>
      </c>
      <c r="D156" s="87"/>
      <c r="E156" s="87"/>
      <c r="F156" s="33" t="s">
        <v>217</v>
      </c>
    </row>
    <row r="157" spans="2:6" ht="15">
      <c r="B157" s="38"/>
      <c r="C157" s="88" t="s">
        <v>218</v>
      </c>
      <c r="D157" s="89"/>
      <c r="E157" s="89"/>
      <c r="F157" s="39" t="s">
        <v>217</v>
      </c>
    </row>
    <row r="158" spans="2:6" ht="15">
      <c r="B158" s="38"/>
      <c r="C158" s="88" t="s">
        <v>219</v>
      </c>
      <c r="D158" s="89"/>
      <c r="E158" s="89"/>
      <c r="F158" s="39"/>
    </row>
    <row r="159" spans="2:6" ht="27.95" customHeight="1">
      <c r="B159" s="38"/>
      <c r="C159" s="86" t="s">
        <v>220</v>
      </c>
      <c r="D159" s="87"/>
      <c r="E159" s="87"/>
      <c r="F159" s="33" t="s">
        <v>221</v>
      </c>
    </row>
    <row r="160" spans="2:6" ht="15">
      <c r="B160" s="38"/>
      <c r="C160" s="86" t="s">
        <v>222</v>
      </c>
      <c r="D160" s="87"/>
      <c r="E160" s="87"/>
      <c r="F160" s="33" t="s">
        <v>223</v>
      </c>
    </row>
    <row r="161" spans="2:7" ht="27.95" customHeight="1">
      <c r="B161" s="38"/>
      <c r="C161" s="86" t="s">
        <v>143</v>
      </c>
      <c r="D161" s="87"/>
      <c r="E161" s="87"/>
      <c r="F161" s="33" t="s">
        <v>224</v>
      </c>
    </row>
    <row r="162" spans="2:7" ht="27.95" customHeight="1">
      <c r="B162" s="38"/>
      <c r="C162" s="86" t="s">
        <v>145</v>
      </c>
      <c r="D162" s="87"/>
      <c r="E162" s="87"/>
      <c r="F162" s="33" t="s">
        <v>221</v>
      </c>
    </row>
    <row r="163" spans="2:7" ht="27.95" customHeight="1">
      <c r="B163" s="38"/>
      <c r="C163" s="86" t="s">
        <v>225</v>
      </c>
      <c r="D163" s="87"/>
      <c r="E163" s="87"/>
      <c r="F163" s="33" t="s">
        <v>226</v>
      </c>
    </row>
    <row r="164" spans="2:7" ht="15">
      <c r="B164" s="38"/>
      <c r="C164" s="86" t="s">
        <v>227</v>
      </c>
      <c r="D164" s="87"/>
      <c r="E164" s="87"/>
      <c r="F164" s="33" t="s">
        <v>228</v>
      </c>
    </row>
    <row r="165" spans="2:7" ht="27.95" customHeight="1">
      <c r="B165" s="38"/>
      <c r="C165" s="86" t="s">
        <v>143</v>
      </c>
      <c r="D165" s="87"/>
      <c r="E165" s="87"/>
      <c r="F165" s="33" t="s">
        <v>229</v>
      </c>
    </row>
    <row r="166" spans="2:7" ht="27.95" customHeight="1">
      <c r="B166" s="38"/>
      <c r="C166" s="86" t="s">
        <v>149</v>
      </c>
      <c r="D166" s="87"/>
      <c r="E166" s="87"/>
      <c r="F166" s="33" t="s">
        <v>226</v>
      </c>
    </row>
    <row r="167" spans="2:7" ht="15">
      <c r="B167" s="38"/>
      <c r="C167" s="86" t="s">
        <v>150</v>
      </c>
      <c r="D167" s="87"/>
      <c r="E167" s="87"/>
      <c r="F167" s="33" t="s">
        <v>230</v>
      </c>
    </row>
    <row r="168" spans="2:7" ht="15">
      <c r="B168" s="40"/>
      <c r="C168" s="90" t="s">
        <v>231</v>
      </c>
      <c r="D168" s="91"/>
      <c r="E168" s="91"/>
      <c r="F168" s="41" t="s">
        <v>230</v>
      </c>
    </row>
    <row r="169" spans="2:7">
      <c r="B169" s="20"/>
      <c r="C169" s="19"/>
      <c r="D169" s="18"/>
      <c r="E169" s="21"/>
      <c r="F169" s="26"/>
    </row>
    <row r="170" spans="2:7">
      <c r="B170" s="1" t="s">
        <v>467</v>
      </c>
      <c r="C170" s="1"/>
      <c r="D170" s="1"/>
      <c r="E170" s="1"/>
      <c r="F170" s="1"/>
    </row>
    <row r="171" spans="2:7" hidden="1">
      <c r="B171" s="57" t="s">
        <v>14</v>
      </c>
      <c r="C171" s="46"/>
      <c r="D171" s="46"/>
      <c r="E171" s="46"/>
      <c r="F171" s="46"/>
      <c r="G171" s="46"/>
    </row>
    <row r="172" spans="2:7" hidden="1">
      <c r="B172" s="57" t="s">
        <v>15</v>
      </c>
      <c r="C172" s="46"/>
      <c r="D172" s="46"/>
      <c r="E172" s="46"/>
      <c r="F172" s="46"/>
      <c r="G172" s="46"/>
    </row>
    <row r="173" spans="2:7" hidden="1">
      <c r="B173" s="57" t="s">
        <v>16</v>
      </c>
      <c r="C173" s="46"/>
      <c r="D173" s="46"/>
      <c r="E173" s="46"/>
      <c r="F173" s="46"/>
      <c r="G173" s="46"/>
    </row>
    <row r="174" spans="2:7" hidden="1">
      <c r="B174" s="57" t="s">
        <v>17</v>
      </c>
      <c r="C174" s="46"/>
      <c r="D174" s="46"/>
      <c r="E174" s="46"/>
      <c r="F174" s="46"/>
      <c r="G174" s="46"/>
    </row>
    <row r="175" spans="2:7" hidden="1">
      <c r="B175" s="46"/>
      <c r="C175" s="46"/>
      <c r="D175" s="46"/>
      <c r="E175" s="46"/>
      <c r="F175" s="46"/>
      <c r="G175" s="46"/>
    </row>
    <row r="176" spans="2:7" hidden="1">
      <c r="B176" s="23"/>
    </row>
  </sheetData>
  <mergeCells count="118">
    <mergeCell ref="B19:F19"/>
    <mergeCell ref="B29:F29"/>
    <mergeCell ref="B34:F34"/>
    <mergeCell ref="C43:E43"/>
    <mergeCell ref="C44:E44"/>
    <mergeCell ref="B40:B42"/>
    <mergeCell ref="B2:C2"/>
    <mergeCell ref="D3:F3"/>
    <mergeCell ref="B5:E5"/>
    <mergeCell ref="C13:F13"/>
    <mergeCell ref="B8:E8"/>
    <mergeCell ref="C11:F11"/>
    <mergeCell ref="B4:F4"/>
    <mergeCell ref="B7:F7"/>
    <mergeCell ref="C52:E52"/>
    <mergeCell ref="C53:E53"/>
    <mergeCell ref="C54:E54"/>
    <mergeCell ref="C55:E55"/>
    <mergeCell ref="B56:F56"/>
    <mergeCell ref="C45:E45"/>
    <mergeCell ref="C46:E46"/>
    <mergeCell ref="C47:E47"/>
    <mergeCell ref="B48:F48"/>
    <mergeCell ref="C51:E51"/>
    <mergeCell ref="B49:B50"/>
    <mergeCell ref="B74:F74"/>
    <mergeCell ref="C79:E79"/>
    <mergeCell ref="C80:E80"/>
    <mergeCell ref="C81:E81"/>
    <mergeCell ref="C82:E82"/>
    <mergeCell ref="C69:E69"/>
    <mergeCell ref="C70:E70"/>
    <mergeCell ref="C71:E71"/>
    <mergeCell ref="C72:E72"/>
    <mergeCell ref="C73:E73"/>
    <mergeCell ref="C104:E104"/>
    <mergeCell ref="B95:B96"/>
    <mergeCell ref="B97:B98"/>
    <mergeCell ref="B99:B100"/>
    <mergeCell ref="B101:B102"/>
    <mergeCell ref="C83:E83"/>
    <mergeCell ref="B84:F84"/>
    <mergeCell ref="C89:E89"/>
    <mergeCell ref="C90:E90"/>
    <mergeCell ref="C91:E91"/>
    <mergeCell ref="B87:B88"/>
    <mergeCell ref="C137:E137"/>
    <mergeCell ref="C138:E138"/>
    <mergeCell ref="C139:E139"/>
    <mergeCell ref="C140:E140"/>
    <mergeCell ref="B131:B132"/>
    <mergeCell ref="B133:B134"/>
    <mergeCell ref="B135:B136"/>
    <mergeCell ref="C123:E123"/>
    <mergeCell ref="C124:E124"/>
    <mergeCell ref="C125:E125"/>
    <mergeCell ref="C126:E126"/>
    <mergeCell ref="C127:E127"/>
    <mergeCell ref="C146:E146"/>
    <mergeCell ref="C147:E147"/>
    <mergeCell ref="B148:F148"/>
    <mergeCell ref="C153:E153"/>
    <mergeCell ref="C154:E154"/>
    <mergeCell ref="B149:B150"/>
    <mergeCell ref="B151:B152"/>
    <mergeCell ref="C141:E141"/>
    <mergeCell ref="C142:E142"/>
    <mergeCell ref="C143:E143"/>
    <mergeCell ref="C144:E144"/>
    <mergeCell ref="C145:E145"/>
    <mergeCell ref="B57:B59"/>
    <mergeCell ref="B60:B62"/>
    <mergeCell ref="B63:B65"/>
    <mergeCell ref="C165:E165"/>
    <mergeCell ref="C166:E166"/>
    <mergeCell ref="C167:E167"/>
    <mergeCell ref="C168:E168"/>
    <mergeCell ref="B20:B22"/>
    <mergeCell ref="B23:B25"/>
    <mergeCell ref="B26:B28"/>
    <mergeCell ref="B30:B31"/>
    <mergeCell ref="B32:B33"/>
    <mergeCell ref="B35:B36"/>
    <mergeCell ref="B37:B39"/>
    <mergeCell ref="C160:E160"/>
    <mergeCell ref="C161:E161"/>
    <mergeCell ref="C162:E162"/>
    <mergeCell ref="C163:E163"/>
    <mergeCell ref="C164:E164"/>
    <mergeCell ref="C155:E155"/>
    <mergeCell ref="C156:E156"/>
    <mergeCell ref="C157:E157"/>
    <mergeCell ref="C158:E158"/>
    <mergeCell ref="C159:E159"/>
    <mergeCell ref="B115:B116"/>
    <mergeCell ref="B117:B118"/>
    <mergeCell ref="B119:B120"/>
    <mergeCell ref="B121:B122"/>
    <mergeCell ref="B129:B130"/>
    <mergeCell ref="B66:B68"/>
    <mergeCell ref="B75:B76"/>
    <mergeCell ref="B77:B78"/>
    <mergeCell ref="B85:B86"/>
    <mergeCell ref="B128:F128"/>
    <mergeCell ref="C110:E110"/>
    <mergeCell ref="C111:E111"/>
    <mergeCell ref="C112:E112"/>
    <mergeCell ref="C113:E113"/>
    <mergeCell ref="B114:F114"/>
    <mergeCell ref="C105:E105"/>
    <mergeCell ref="C106:E106"/>
    <mergeCell ref="C107:E107"/>
    <mergeCell ref="C108:E108"/>
    <mergeCell ref="C109:E109"/>
    <mergeCell ref="C92:E92"/>
    <mergeCell ref="C93:E93"/>
    <mergeCell ref="B94:F94"/>
    <mergeCell ref="C103:E103"/>
  </mergeCells>
  <pageMargins left="0.23622047244094491" right="0.23622047244094491" top="0.39370078740157483" bottom="0.39370078740157483" header="0.31496062992125984" footer="0.31496062992125984"/>
  <pageSetup paperSize="9" scale="80" fitToHeight="0" orientation="landscape" verticalDpi="4294967293" r:id="rId1"/>
  <headerFoot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30"/>
  <sheetViews>
    <sheetView showGridLines="0" topLeftCell="B110" zoomScaleNormal="100" workbookViewId="0">
      <selection activeCell="D145" sqref="D145"/>
    </sheetView>
  </sheetViews>
  <sheetFormatPr defaultColWidth="8.85546875" defaultRowHeight="12.75" outlineLevelRow="1"/>
  <cols>
    <col min="1" max="1" width="0" style="10" hidden="1" customWidth="1"/>
    <col min="2" max="2" width="3.42578125" style="10" customWidth="1"/>
    <col min="3" max="3" width="58.140625" style="10" customWidth="1"/>
    <col min="4" max="4" width="47.85546875" style="10" customWidth="1"/>
    <col min="5" max="5" width="30" style="10" customWidth="1"/>
    <col min="6" max="6" width="16.7109375" style="10" customWidth="1"/>
    <col min="7" max="10" width="8.85546875" style="10"/>
    <col min="11" max="11" width="16" style="10" customWidth="1"/>
    <col min="12" max="16384" width="8.85546875" style="10"/>
  </cols>
  <sheetData>
    <row r="1" spans="2:6" hidden="1">
      <c r="B1" s="15"/>
      <c r="C1" s="15"/>
      <c r="D1" s="15"/>
      <c r="E1" s="9" t="s">
        <v>0</v>
      </c>
    </row>
    <row r="2" spans="2:6" ht="14.45" hidden="1" customHeight="1">
      <c r="B2" s="104" t="s">
        <v>5</v>
      </c>
      <c r="C2" s="104"/>
      <c r="D2" s="11"/>
      <c r="E2" s="11"/>
      <c r="F2" s="17"/>
    </row>
    <row r="3" spans="2:6" ht="18" hidden="1" customHeight="1">
      <c r="B3" s="27"/>
      <c r="C3" s="27"/>
      <c r="D3" s="105" t="s">
        <v>4</v>
      </c>
      <c r="E3" s="105"/>
      <c r="F3" s="106"/>
    </row>
    <row r="4" spans="2:6" ht="24.6" customHeight="1">
      <c r="B4" s="100" t="s">
        <v>232</v>
      </c>
      <c r="C4" s="100"/>
      <c r="D4" s="100"/>
      <c r="E4" s="100"/>
      <c r="F4" s="100"/>
    </row>
    <row r="5" spans="2:6" ht="20.45" customHeight="1">
      <c r="B5" s="97" t="s">
        <v>1</v>
      </c>
      <c r="C5" s="97"/>
      <c r="D5" s="97"/>
      <c r="E5" s="97"/>
      <c r="F5" s="13"/>
    </row>
    <row r="6" spans="2:6" ht="5.45" customHeight="1">
      <c r="B6" s="2"/>
      <c r="C6" s="2"/>
      <c r="D6" s="2"/>
      <c r="E6" s="2"/>
      <c r="F6" s="2"/>
    </row>
    <row r="7" spans="2:6" ht="23.25" customHeight="1">
      <c r="B7" s="107" t="s">
        <v>473</v>
      </c>
      <c r="C7" s="107"/>
      <c r="D7" s="107"/>
      <c r="E7" s="107"/>
      <c r="F7" s="107"/>
    </row>
    <row r="8" spans="2:6" ht="19.149999999999999" hidden="1" customHeight="1">
      <c r="B8" s="103" t="s">
        <v>6</v>
      </c>
      <c r="C8" s="103"/>
      <c r="D8" s="103"/>
      <c r="E8" s="103"/>
      <c r="F8" s="16"/>
    </row>
    <row r="9" spans="2:6" hidden="1">
      <c r="B9" s="2"/>
      <c r="C9" s="2"/>
      <c r="D9" s="2"/>
      <c r="E9" s="2"/>
      <c r="F9" s="2"/>
    </row>
    <row r="10" spans="2:6" ht="17.45" hidden="1" customHeight="1">
      <c r="B10" s="3" t="s">
        <v>7</v>
      </c>
      <c r="C10" s="2"/>
      <c r="D10" s="1"/>
      <c r="E10" s="1"/>
      <c r="F10" s="1"/>
    </row>
    <row r="11" spans="2:6" ht="16.899999999999999" hidden="1" customHeight="1">
      <c r="B11" s="12"/>
      <c r="C11" s="102"/>
      <c r="D11" s="102"/>
      <c r="E11" s="102"/>
      <c r="F11" s="102"/>
    </row>
    <row r="12" spans="2:6" ht="25.15" hidden="1" customHeight="1">
      <c r="B12" s="13" t="s">
        <v>9</v>
      </c>
      <c r="C12" s="2"/>
      <c r="D12" s="4"/>
      <c r="E12" s="4"/>
      <c r="F12" s="4"/>
    </row>
    <row r="13" spans="2:6" ht="24" hidden="1" customHeight="1">
      <c r="C13" s="102"/>
      <c r="D13" s="102"/>
      <c r="E13" s="102"/>
      <c r="F13" s="102"/>
    </row>
    <row r="14" spans="2:6" ht="24" hidden="1" customHeight="1">
      <c r="C14" s="27"/>
      <c r="D14" s="27"/>
      <c r="E14" s="27"/>
      <c r="F14" s="27"/>
    </row>
    <row r="15" spans="2:6" ht="15" customHeight="1" outlineLevel="1">
      <c r="B15" s="24" t="s">
        <v>478</v>
      </c>
      <c r="C15" s="49"/>
      <c r="D15" s="27"/>
      <c r="E15" s="27"/>
      <c r="F15" s="27"/>
    </row>
    <row r="16" spans="2:6">
      <c r="B16" s="2"/>
      <c r="C16" s="2"/>
      <c r="D16" s="5"/>
      <c r="E16" s="5"/>
      <c r="F16" s="6"/>
    </row>
    <row r="17" spans="2:6" ht="79.900000000000006" customHeight="1">
      <c r="B17" s="8" t="s">
        <v>2</v>
      </c>
      <c r="C17" s="14" t="s">
        <v>3</v>
      </c>
      <c r="D17" s="14" t="s">
        <v>8</v>
      </c>
      <c r="E17" s="25" t="s">
        <v>12</v>
      </c>
      <c r="F17" s="25" t="s">
        <v>13</v>
      </c>
    </row>
    <row r="18" spans="2:6">
      <c r="B18" s="28">
        <v>1</v>
      </c>
      <c r="C18" s="29">
        <v>2</v>
      </c>
      <c r="D18" s="29">
        <v>3</v>
      </c>
      <c r="E18" s="28">
        <v>4</v>
      </c>
      <c r="F18" s="28">
        <v>5</v>
      </c>
    </row>
    <row r="19" spans="2:6" ht="21" customHeight="1">
      <c r="B19" s="84" t="s">
        <v>233</v>
      </c>
      <c r="C19" s="85"/>
      <c r="D19" s="85"/>
      <c r="E19" s="85"/>
      <c r="F19" s="85"/>
    </row>
    <row r="20" spans="2:6" ht="21" customHeight="1">
      <c r="B20" s="92" t="s">
        <v>234</v>
      </c>
      <c r="C20" s="93"/>
      <c r="D20" s="93"/>
      <c r="E20" s="93"/>
      <c r="F20" s="93"/>
    </row>
    <row r="21" spans="2:6" ht="70.5" customHeight="1">
      <c r="B21" s="81">
        <v>1</v>
      </c>
      <c r="C21" s="30" t="s">
        <v>235</v>
      </c>
      <c r="D21" s="31" t="s">
        <v>236</v>
      </c>
      <c r="E21" s="32" t="s">
        <v>237</v>
      </c>
      <c r="F21" s="33" t="s">
        <v>238</v>
      </c>
    </row>
    <row r="22" spans="2:6" outlineLevel="1">
      <c r="B22" s="82"/>
      <c r="C22" s="34"/>
      <c r="D22" s="35" t="s">
        <v>25</v>
      </c>
      <c r="E22" s="36"/>
      <c r="F22" s="37" t="s">
        <v>24</v>
      </c>
    </row>
    <row r="23" spans="2:6" ht="82.5" customHeight="1">
      <c r="B23" s="81">
        <v>2</v>
      </c>
      <c r="C23" s="30" t="s">
        <v>239</v>
      </c>
      <c r="D23" s="31" t="s">
        <v>240</v>
      </c>
      <c r="E23" s="32" t="s">
        <v>241</v>
      </c>
      <c r="F23" s="33" t="s">
        <v>242</v>
      </c>
    </row>
    <row r="24" spans="2:6" outlineLevel="1">
      <c r="B24" s="82"/>
      <c r="C24" s="34"/>
      <c r="D24" s="35" t="s">
        <v>25</v>
      </c>
      <c r="E24" s="36"/>
      <c r="F24" s="37" t="s">
        <v>24</v>
      </c>
    </row>
    <row r="25" spans="2:6" ht="57" customHeight="1">
      <c r="B25" s="81">
        <v>3</v>
      </c>
      <c r="C25" s="30" t="s">
        <v>243</v>
      </c>
      <c r="D25" s="31" t="s">
        <v>244</v>
      </c>
      <c r="E25" s="32" t="s">
        <v>245</v>
      </c>
      <c r="F25" s="33">
        <v>13.5</v>
      </c>
    </row>
    <row r="26" spans="2:6" outlineLevel="1">
      <c r="B26" s="82"/>
      <c r="C26" s="34"/>
      <c r="D26" s="35" t="s">
        <v>25</v>
      </c>
      <c r="E26" s="36"/>
      <c r="F26" s="37" t="s">
        <v>24</v>
      </c>
    </row>
    <row r="27" spans="2:6" ht="73.5" customHeight="1">
      <c r="B27" s="81">
        <v>4</v>
      </c>
      <c r="C27" s="30" t="s">
        <v>246</v>
      </c>
      <c r="D27" s="31" t="s">
        <v>247</v>
      </c>
      <c r="E27" s="32" t="s">
        <v>248</v>
      </c>
      <c r="F27" s="33">
        <v>8.3000000000000007</v>
      </c>
    </row>
    <row r="28" spans="2:6" outlineLevel="1">
      <c r="B28" s="82"/>
      <c r="C28" s="34"/>
      <c r="D28" s="35" t="s">
        <v>25</v>
      </c>
      <c r="E28" s="36"/>
      <c r="F28" s="37" t="s">
        <v>24</v>
      </c>
    </row>
    <row r="29" spans="2:6" ht="76.5" customHeight="1">
      <c r="B29" s="81">
        <v>5</v>
      </c>
      <c r="C29" s="30" t="s">
        <v>249</v>
      </c>
      <c r="D29" s="31" t="s">
        <v>250</v>
      </c>
      <c r="E29" s="32" t="s">
        <v>251</v>
      </c>
      <c r="F29" s="33">
        <v>112.2</v>
      </c>
    </row>
    <row r="30" spans="2:6" outlineLevel="1">
      <c r="B30" s="82"/>
      <c r="C30" s="34"/>
      <c r="D30" s="35" t="s">
        <v>25</v>
      </c>
      <c r="E30" s="36"/>
      <c r="F30" s="37" t="s">
        <v>24</v>
      </c>
    </row>
    <row r="31" spans="2:6" ht="21" customHeight="1">
      <c r="B31" s="92" t="s">
        <v>252</v>
      </c>
      <c r="C31" s="93"/>
      <c r="D31" s="93"/>
      <c r="E31" s="93"/>
      <c r="F31" s="93"/>
    </row>
    <row r="32" spans="2:6" ht="69" customHeight="1">
      <c r="B32" s="81">
        <v>6</v>
      </c>
      <c r="C32" s="30" t="s">
        <v>253</v>
      </c>
      <c r="D32" s="31" t="s">
        <v>254</v>
      </c>
      <c r="E32" s="32" t="s">
        <v>255</v>
      </c>
      <c r="F32" s="33">
        <v>216</v>
      </c>
    </row>
    <row r="33" spans="2:6" outlineLevel="1">
      <c r="B33" s="82"/>
      <c r="C33" s="34"/>
      <c r="D33" s="35" t="s">
        <v>25</v>
      </c>
      <c r="E33" s="36"/>
      <c r="F33" s="37" t="s">
        <v>24</v>
      </c>
    </row>
    <row r="34" spans="2:6" ht="78.75" customHeight="1">
      <c r="B34" s="81">
        <v>7</v>
      </c>
      <c r="C34" s="30" t="s">
        <v>256</v>
      </c>
      <c r="D34" s="31" t="s">
        <v>257</v>
      </c>
      <c r="E34" s="32" t="s">
        <v>258</v>
      </c>
      <c r="F34" s="33">
        <v>366.5</v>
      </c>
    </row>
    <row r="35" spans="2:6" outlineLevel="1">
      <c r="B35" s="82"/>
      <c r="C35" s="34"/>
      <c r="D35" s="35" t="s">
        <v>25</v>
      </c>
      <c r="E35" s="36"/>
      <c r="F35" s="37" t="s">
        <v>24</v>
      </c>
    </row>
    <row r="36" spans="2:6" ht="59.25" customHeight="1">
      <c r="B36" s="81">
        <v>8</v>
      </c>
      <c r="C36" s="30" t="s">
        <v>259</v>
      </c>
      <c r="D36" s="31" t="s">
        <v>260</v>
      </c>
      <c r="E36" s="32" t="s">
        <v>261</v>
      </c>
      <c r="F36" s="33">
        <v>9.25</v>
      </c>
    </row>
    <row r="37" spans="2:6" outlineLevel="1">
      <c r="B37" s="82"/>
      <c r="C37" s="34"/>
      <c r="D37" s="35" t="s">
        <v>25</v>
      </c>
      <c r="E37" s="36"/>
      <c r="F37" s="37" t="s">
        <v>24</v>
      </c>
    </row>
    <row r="38" spans="2:6" ht="69.75" customHeight="1">
      <c r="B38" s="81">
        <v>9</v>
      </c>
      <c r="C38" s="30" t="s">
        <v>262</v>
      </c>
      <c r="D38" s="31" t="s">
        <v>263</v>
      </c>
      <c r="E38" s="32" t="s">
        <v>264</v>
      </c>
      <c r="F38" s="33">
        <v>0.85</v>
      </c>
    </row>
    <row r="39" spans="2:6" outlineLevel="1">
      <c r="B39" s="82"/>
      <c r="C39" s="34"/>
      <c r="D39" s="35" t="s">
        <v>25</v>
      </c>
      <c r="E39" s="36"/>
      <c r="F39" s="37" t="s">
        <v>24</v>
      </c>
    </row>
    <row r="40" spans="2:6" ht="57.75" customHeight="1">
      <c r="B40" s="81">
        <v>10</v>
      </c>
      <c r="C40" s="30" t="s">
        <v>265</v>
      </c>
      <c r="D40" s="31" t="s">
        <v>266</v>
      </c>
      <c r="E40" s="32" t="s">
        <v>267</v>
      </c>
      <c r="F40" s="33">
        <v>71.5</v>
      </c>
    </row>
    <row r="41" spans="2:6" outlineLevel="1">
      <c r="B41" s="82"/>
      <c r="C41" s="34"/>
      <c r="D41" s="35" t="s">
        <v>25</v>
      </c>
      <c r="E41" s="36"/>
      <c r="F41" s="37" t="s">
        <v>24</v>
      </c>
    </row>
    <row r="42" spans="2:6" ht="15">
      <c r="B42" s="38"/>
      <c r="C42" s="88" t="s">
        <v>268</v>
      </c>
      <c r="D42" s="89"/>
      <c r="E42" s="89"/>
      <c r="F42" s="39"/>
    </row>
    <row r="43" spans="2:6" ht="27.95" customHeight="1">
      <c r="B43" s="38"/>
      <c r="C43" s="86" t="s">
        <v>269</v>
      </c>
      <c r="D43" s="87"/>
      <c r="E43" s="87"/>
      <c r="F43" s="33" t="s">
        <v>270</v>
      </c>
    </row>
    <row r="44" spans="2:6" ht="15">
      <c r="B44" s="38"/>
      <c r="C44" s="86" t="s">
        <v>271</v>
      </c>
      <c r="D44" s="87"/>
      <c r="E44" s="87"/>
      <c r="F44" s="33" t="s">
        <v>272</v>
      </c>
    </row>
    <row r="45" spans="2:6" ht="27.95" customHeight="1">
      <c r="B45" s="38"/>
      <c r="C45" s="86" t="s">
        <v>273</v>
      </c>
      <c r="D45" s="87"/>
      <c r="E45" s="87"/>
      <c r="F45" s="33" t="s">
        <v>270</v>
      </c>
    </row>
    <row r="46" spans="2:6" ht="27.95" customHeight="1">
      <c r="B46" s="38"/>
      <c r="C46" s="86" t="s">
        <v>274</v>
      </c>
      <c r="D46" s="87"/>
      <c r="E46" s="87"/>
      <c r="F46" s="33" t="s">
        <v>275</v>
      </c>
    </row>
    <row r="47" spans="2:6" ht="15">
      <c r="B47" s="38"/>
      <c r="C47" s="86" t="s">
        <v>276</v>
      </c>
      <c r="D47" s="87"/>
      <c r="E47" s="87"/>
      <c r="F47" s="33">
        <v>215.6</v>
      </c>
    </row>
    <row r="48" spans="2:6" ht="27.95" customHeight="1">
      <c r="B48" s="38"/>
      <c r="C48" s="86" t="s">
        <v>145</v>
      </c>
      <c r="D48" s="87"/>
      <c r="E48" s="87"/>
      <c r="F48" s="33" t="s">
        <v>275</v>
      </c>
    </row>
    <row r="49" spans="2:6" ht="15">
      <c r="B49" s="38"/>
      <c r="C49" s="86" t="s">
        <v>150</v>
      </c>
      <c r="D49" s="87"/>
      <c r="E49" s="87"/>
      <c r="F49" s="33" t="s">
        <v>277</v>
      </c>
    </row>
    <row r="50" spans="2:6" ht="15">
      <c r="B50" s="38"/>
      <c r="C50" s="88" t="s">
        <v>278</v>
      </c>
      <c r="D50" s="89"/>
      <c r="E50" s="89"/>
      <c r="F50" s="39" t="s">
        <v>277</v>
      </c>
    </row>
    <row r="51" spans="2:6" ht="21" customHeight="1">
      <c r="B51" s="84" t="s">
        <v>279</v>
      </c>
      <c r="C51" s="85"/>
      <c r="D51" s="85"/>
      <c r="E51" s="85"/>
      <c r="F51" s="85"/>
    </row>
    <row r="52" spans="2:6" ht="63" customHeight="1">
      <c r="B52" s="81">
        <v>11</v>
      </c>
      <c r="C52" s="30" t="s">
        <v>205</v>
      </c>
      <c r="D52" s="31" t="s">
        <v>206</v>
      </c>
      <c r="E52" s="32" t="s">
        <v>207</v>
      </c>
      <c r="F52" s="33" t="s">
        <v>208</v>
      </c>
    </row>
    <row r="53" spans="2:6" outlineLevel="1">
      <c r="B53" s="82"/>
      <c r="C53" s="34"/>
      <c r="D53" s="35" t="s">
        <v>25</v>
      </c>
      <c r="E53" s="36"/>
      <c r="F53" s="37" t="s">
        <v>24</v>
      </c>
    </row>
    <row r="54" spans="2:6" ht="35.25" customHeight="1">
      <c r="B54" s="81">
        <v>12</v>
      </c>
      <c r="C54" s="30" t="s">
        <v>209</v>
      </c>
      <c r="D54" s="31" t="s">
        <v>210</v>
      </c>
      <c r="E54" s="32" t="s">
        <v>211</v>
      </c>
      <c r="F54" s="33" t="s">
        <v>212</v>
      </c>
    </row>
    <row r="55" spans="2:6" outlineLevel="1">
      <c r="B55" s="82"/>
      <c r="C55" s="34"/>
      <c r="D55" s="35" t="s">
        <v>25</v>
      </c>
      <c r="E55" s="36"/>
      <c r="F55" s="37" t="s">
        <v>24</v>
      </c>
    </row>
    <row r="56" spans="2:6" ht="15">
      <c r="B56" s="38"/>
      <c r="C56" s="88" t="s">
        <v>280</v>
      </c>
      <c r="D56" s="89"/>
      <c r="E56" s="89"/>
      <c r="F56" s="39"/>
    </row>
    <row r="57" spans="2:6" ht="15">
      <c r="B57" s="38"/>
      <c r="C57" s="86" t="s">
        <v>281</v>
      </c>
      <c r="D57" s="87"/>
      <c r="E57" s="87"/>
      <c r="F57" s="33" t="s">
        <v>215</v>
      </c>
    </row>
    <row r="58" spans="2:6" ht="27.95" customHeight="1">
      <c r="B58" s="38"/>
      <c r="C58" s="86" t="s">
        <v>282</v>
      </c>
      <c r="D58" s="87"/>
      <c r="E58" s="87"/>
      <c r="F58" s="33" t="s">
        <v>283</v>
      </c>
    </row>
    <row r="59" spans="2:6" ht="15">
      <c r="B59" s="38"/>
      <c r="C59" s="88" t="s">
        <v>284</v>
      </c>
      <c r="D59" s="89"/>
      <c r="E59" s="89"/>
      <c r="F59" s="39" t="s">
        <v>283</v>
      </c>
    </row>
    <row r="60" spans="2:6" ht="21" customHeight="1">
      <c r="B60" s="84" t="s">
        <v>285</v>
      </c>
      <c r="C60" s="85"/>
      <c r="D60" s="85"/>
      <c r="E60" s="85"/>
      <c r="F60" s="85"/>
    </row>
    <row r="61" spans="2:6" ht="63.75" customHeight="1">
      <c r="B61" s="81">
        <v>13</v>
      </c>
      <c r="C61" s="30" t="s">
        <v>286</v>
      </c>
      <c r="D61" s="31" t="s">
        <v>287</v>
      </c>
      <c r="E61" s="32" t="s">
        <v>288</v>
      </c>
      <c r="F61" s="33">
        <v>3.4</v>
      </c>
    </row>
    <row r="62" spans="2:6" outlineLevel="1">
      <c r="B62" s="82"/>
      <c r="C62" s="34"/>
      <c r="D62" s="35" t="s">
        <v>25</v>
      </c>
      <c r="E62" s="36"/>
      <c r="F62" s="37" t="s">
        <v>24</v>
      </c>
    </row>
    <row r="63" spans="2:6" ht="60" customHeight="1">
      <c r="B63" s="81">
        <v>14</v>
      </c>
      <c r="C63" s="30" t="s">
        <v>289</v>
      </c>
      <c r="D63" s="31" t="s">
        <v>290</v>
      </c>
      <c r="E63" s="32" t="s">
        <v>291</v>
      </c>
      <c r="F63" s="33">
        <v>556.17999999999995</v>
      </c>
    </row>
    <row r="64" spans="2:6" outlineLevel="1">
      <c r="B64" s="82"/>
      <c r="C64" s="34"/>
      <c r="D64" s="35" t="s">
        <v>25</v>
      </c>
      <c r="E64" s="36"/>
      <c r="F64" s="37" t="s">
        <v>24</v>
      </c>
    </row>
    <row r="65" spans="2:6" ht="15">
      <c r="B65" s="38"/>
      <c r="C65" s="88" t="s">
        <v>292</v>
      </c>
      <c r="D65" s="89"/>
      <c r="E65" s="89"/>
      <c r="F65" s="39"/>
    </row>
    <row r="66" spans="2:6" ht="15">
      <c r="B66" s="38"/>
      <c r="C66" s="86" t="s">
        <v>293</v>
      </c>
      <c r="D66" s="87"/>
      <c r="E66" s="87"/>
      <c r="F66" s="33">
        <v>559.58000000000004</v>
      </c>
    </row>
    <row r="67" spans="2:6" ht="27.95" customHeight="1">
      <c r="B67" s="38"/>
      <c r="C67" s="86" t="s">
        <v>282</v>
      </c>
      <c r="D67" s="87"/>
      <c r="E67" s="87"/>
      <c r="F67" s="33" t="s">
        <v>294</v>
      </c>
    </row>
    <row r="68" spans="2:6" ht="15">
      <c r="B68" s="38"/>
      <c r="C68" s="88" t="s">
        <v>295</v>
      </c>
      <c r="D68" s="89"/>
      <c r="E68" s="89"/>
      <c r="F68" s="39" t="s">
        <v>294</v>
      </c>
    </row>
    <row r="69" spans="2:6" ht="21" customHeight="1">
      <c r="B69" s="84" t="s">
        <v>296</v>
      </c>
      <c r="C69" s="85"/>
      <c r="D69" s="85"/>
      <c r="E69" s="85"/>
      <c r="F69" s="85"/>
    </row>
    <row r="70" spans="2:6" ht="63" customHeight="1">
      <c r="B70" s="81">
        <v>15</v>
      </c>
      <c r="C70" s="30" t="s">
        <v>297</v>
      </c>
      <c r="D70" s="31" t="s">
        <v>298</v>
      </c>
      <c r="E70" s="32" t="s">
        <v>299</v>
      </c>
      <c r="F70" s="33">
        <v>279.62</v>
      </c>
    </row>
    <row r="71" spans="2:6" outlineLevel="1">
      <c r="B71" s="82"/>
      <c r="C71" s="34"/>
      <c r="D71" s="35" t="s">
        <v>25</v>
      </c>
      <c r="E71" s="36"/>
      <c r="F71" s="37" t="s">
        <v>24</v>
      </c>
    </row>
    <row r="72" spans="2:6" ht="58.5" customHeight="1">
      <c r="B72" s="81">
        <v>16</v>
      </c>
      <c r="C72" s="30" t="s">
        <v>300</v>
      </c>
      <c r="D72" s="31" t="s">
        <v>301</v>
      </c>
      <c r="E72" s="32" t="s">
        <v>302</v>
      </c>
      <c r="F72" s="33" t="s">
        <v>303</v>
      </c>
    </row>
    <row r="73" spans="2:6" outlineLevel="1">
      <c r="B73" s="82"/>
      <c r="C73" s="34"/>
      <c r="D73" s="35" t="s">
        <v>25</v>
      </c>
      <c r="E73" s="36"/>
      <c r="F73" s="37" t="s">
        <v>24</v>
      </c>
    </row>
    <row r="74" spans="2:6" ht="51">
      <c r="B74" s="81">
        <v>17</v>
      </c>
      <c r="C74" s="30" t="s">
        <v>304</v>
      </c>
      <c r="D74" s="31" t="s">
        <v>305</v>
      </c>
      <c r="E74" s="32" t="s">
        <v>306</v>
      </c>
      <c r="F74" s="33">
        <v>621</v>
      </c>
    </row>
    <row r="75" spans="2:6" outlineLevel="1">
      <c r="B75" s="82"/>
      <c r="C75" s="34"/>
      <c r="D75" s="35" t="s">
        <v>25</v>
      </c>
      <c r="E75" s="36"/>
      <c r="F75" s="37" t="s">
        <v>24</v>
      </c>
    </row>
    <row r="76" spans="2:6" ht="51">
      <c r="B76" s="81">
        <v>18</v>
      </c>
      <c r="C76" s="30" t="s">
        <v>307</v>
      </c>
      <c r="D76" s="31" t="s">
        <v>308</v>
      </c>
      <c r="E76" s="32" t="s">
        <v>309</v>
      </c>
      <c r="F76" s="33">
        <v>798</v>
      </c>
    </row>
    <row r="77" spans="2:6" outlineLevel="1">
      <c r="B77" s="82"/>
      <c r="C77" s="34"/>
      <c r="D77" s="35" t="s">
        <v>25</v>
      </c>
      <c r="E77" s="36"/>
      <c r="F77" s="37" t="s">
        <v>24</v>
      </c>
    </row>
    <row r="78" spans="2:6" ht="51">
      <c r="B78" s="81">
        <v>19</v>
      </c>
      <c r="C78" s="30" t="s">
        <v>310</v>
      </c>
      <c r="D78" s="31" t="s">
        <v>311</v>
      </c>
      <c r="E78" s="32" t="s">
        <v>312</v>
      </c>
      <c r="F78" s="33" t="s">
        <v>313</v>
      </c>
    </row>
    <row r="79" spans="2:6" outlineLevel="1">
      <c r="B79" s="82"/>
      <c r="C79" s="34"/>
      <c r="D79" s="35" t="s">
        <v>25</v>
      </c>
      <c r="E79" s="36"/>
      <c r="F79" s="37" t="s">
        <v>24</v>
      </c>
    </row>
    <row r="80" spans="2:6" ht="51">
      <c r="B80" s="81">
        <v>20</v>
      </c>
      <c r="C80" s="30" t="s">
        <v>314</v>
      </c>
      <c r="D80" s="31" t="s">
        <v>315</v>
      </c>
      <c r="E80" s="32" t="s">
        <v>316</v>
      </c>
      <c r="F80" s="33" t="s">
        <v>317</v>
      </c>
    </row>
    <row r="81" spans="2:6" outlineLevel="1">
      <c r="B81" s="82"/>
      <c r="C81" s="34"/>
      <c r="D81" s="35" t="s">
        <v>25</v>
      </c>
      <c r="E81" s="36"/>
      <c r="F81" s="37" t="s">
        <v>24</v>
      </c>
    </row>
    <row r="82" spans="2:6" ht="51">
      <c r="B82" s="81">
        <v>21</v>
      </c>
      <c r="C82" s="30" t="s">
        <v>318</v>
      </c>
      <c r="D82" s="31" t="s">
        <v>319</v>
      </c>
      <c r="E82" s="32" t="s">
        <v>320</v>
      </c>
      <c r="F82" s="33" t="s">
        <v>321</v>
      </c>
    </row>
    <row r="83" spans="2:6" outlineLevel="1">
      <c r="B83" s="82"/>
      <c r="C83" s="34"/>
      <c r="D83" s="35" t="s">
        <v>25</v>
      </c>
      <c r="E83" s="36"/>
      <c r="F83" s="37" t="s">
        <v>24</v>
      </c>
    </row>
    <row r="84" spans="2:6" ht="51">
      <c r="B84" s="81">
        <v>22</v>
      </c>
      <c r="C84" s="30" t="s">
        <v>322</v>
      </c>
      <c r="D84" s="31" t="s">
        <v>323</v>
      </c>
      <c r="E84" s="32" t="s">
        <v>324</v>
      </c>
      <c r="F84" s="33" t="s">
        <v>325</v>
      </c>
    </row>
    <row r="85" spans="2:6" outlineLevel="1">
      <c r="B85" s="82"/>
      <c r="C85" s="34"/>
      <c r="D85" s="35" t="s">
        <v>25</v>
      </c>
      <c r="E85" s="36"/>
      <c r="F85" s="37" t="s">
        <v>24</v>
      </c>
    </row>
    <row r="86" spans="2:6" ht="51">
      <c r="B86" s="81">
        <v>23</v>
      </c>
      <c r="C86" s="30" t="s">
        <v>326</v>
      </c>
      <c r="D86" s="31" t="s">
        <v>327</v>
      </c>
      <c r="E86" s="32" t="s">
        <v>328</v>
      </c>
      <c r="F86" s="33" t="s">
        <v>329</v>
      </c>
    </row>
    <row r="87" spans="2:6" outlineLevel="1">
      <c r="B87" s="82"/>
      <c r="C87" s="34"/>
      <c r="D87" s="35" t="s">
        <v>25</v>
      </c>
      <c r="E87" s="36"/>
      <c r="F87" s="37" t="s">
        <v>24</v>
      </c>
    </row>
    <row r="88" spans="2:6" ht="51">
      <c r="B88" s="81">
        <v>24</v>
      </c>
      <c r="C88" s="30" t="s">
        <v>330</v>
      </c>
      <c r="D88" s="31" t="s">
        <v>331</v>
      </c>
      <c r="E88" s="32" t="s">
        <v>332</v>
      </c>
      <c r="F88" s="33" t="s">
        <v>333</v>
      </c>
    </row>
    <row r="89" spans="2:6" outlineLevel="1">
      <c r="B89" s="82"/>
      <c r="C89" s="34"/>
      <c r="D89" s="35" t="s">
        <v>25</v>
      </c>
      <c r="E89" s="36"/>
      <c r="F89" s="37" t="s">
        <v>24</v>
      </c>
    </row>
    <row r="90" spans="2:6" ht="51">
      <c r="B90" s="81">
        <v>25</v>
      </c>
      <c r="C90" s="30" t="s">
        <v>334</v>
      </c>
      <c r="D90" s="31" t="s">
        <v>335</v>
      </c>
      <c r="E90" s="32" t="s">
        <v>336</v>
      </c>
      <c r="F90" s="33" t="s">
        <v>337</v>
      </c>
    </row>
    <row r="91" spans="2:6" outlineLevel="1">
      <c r="B91" s="82"/>
      <c r="C91" s="34"/>
      <c r="D91" s="35" t="s">
        <v>25</v>
      </c>
      <c r="E91" s="36"/>
      <c r="F91" s="37" t="s">
        <v>24</v>
      </c>
    </row>
    <row r="92" spans="2:6" ht="51">
      <c r="B92" s="81">
        <v>26</v>
      </c>
      <c r="C92" s="30" t="s">
        <v>338</v>
      </c>
      <c r="D92" s="31" t="s">
        <v>339</v>
      </c>
      <c r="E92" s="32" t="s">
        <v>340</v>
      </c>
      <c r="F92" s="33">
        <v>157.5</v>
      </c>
    </row>
    <row r="93" spans="2:6" outlineLevel="1">
      <c r="B93" s="82"/>
      <c r="C93" s="34"/>
      <c r="D93" s="35" t="s">
        <v>25</v>
      </c>
      <c r="E93" s="36"/>
      <c r="F93" s="37" t="s">
        <v>24</v>
      </c>
    </row>
    <row r="94" spans="2:6" ht="51">
      <c r="B94" s="81">
        <v>27</v>
      </c>
      <c r="C94" s="30" t="s">
        <v>341</v>
      </c>
      <c r="D94" s="31" t="s">
        <v>342</v>
      </c>
      <c r="E94" s="32" t="s">
        <v>343</v>
      </c>
      <c r="F94" s="33">
        <v>780</v>
      </c>
    </row>
    <row r="95" spans="2:6" outlineLevel="1">
      <c r="B95" s="82"/>
      <c r="C95" s="34"/>
      <c r="D95" s="35" t="s">
        <v>25</v>
      </c>
      <c r="E95" s="36"/>
      <c r="F95" s="37" t="s">
        <v>24</v>
      </c>
    </row>
    <row r="96" spans="2:6" ht="87" customHeight="1">
      <c r="B96" s="81">
        <v>28</v>
      </c>
      <c r="C96" s="30" t="s">
        <v>344</v>
      </c>
      <c r="D96" s="31" t="s">
        <v>345</v>
      </c>
      <c r="E96" s="32" t="s">
        <v>346</v>
      </c>
      <c r="F96" s="33">
        <v>310</v>
      </c>
    </row>
    <row r="97" spans="2:6" outlineLevel="1">
      <c r="B97" s="82"/>
      <c r="C97" s="34"/>
      <c r="D97" s="35" t="s">
        <v>25</v>
      </c>
      <c r="E97" s="36"/>
      <c r="F97" s="37" t="s">
        <v>24</v>
      </c>
    </row>
    <row r="98" spans="2:6" ht="91.5" customHeight="1">
      <c r="B98" s="81">
        <v>29</v>
      </c>
      <c r="C98" s="30" t="s">
        <v>347</v>
      </c>
      <c r="D98" s="31" t="s">
        <v>348</v>
      </c>
      <c r="E98" s="32" t="s">
        <v>349</v>
      </c>
      <c r="F98" s="33" t="s">
        <v>350</v>
      </c>
    </row>
    <row r="99" spans="2:6" outlineLevel="1">
      <c r="B99" s="83"/>
      <c r="C99" s="34"/>
      <c r="D99" s="35" t="s">
        <v>351</v>
      </c>
      <c r="E99" s="36"/>
      <c r="F99" s="37" t="s">
        <v>24</v>
      </c>
    </row>
    <row r="100" spans="2:6" outlineLevel="1">
      <c r="B100" s="83"/>
      <c r="C100" s="34"/>
      <c r="D100" s="35" t="s">
        <v>352</v>
      </c>
      <c r="E100" s="36"/>
      <c r="F100" s="37" t="s">
        <v>24</v>
      </c>
    </row>
    <row r="101" spans="2:6" ht="24" outlineLevel="1">
      <c r="B101" s="83"/>
      <c r="C101" s="34"/>
      <c r="D101" s="35" t="s">
        <v>353</v>
      </c>
      <c r="E101" s="36"/>
      <c r="F101" s="37" t="s">
        <v>24</v>
      </c>
    </row>
    <row r="102" spans="2:6" outlineLevel="1">
      <c r="B102" s="83"/>
      <c r="C102" s="34"/>
      <c r="D102" s="35" t="s">
        <v>354</v>
      </c>
      <c r="E102" s="36"/>
      <c r="F102" s="37" t="s">
        <v>24</v>
      </c>
    </row>
    <row r="103" spans="2:6" outlineLevel="1">
      <c r="B103" s="83"/>
      <c r="C103" s="34"/>
      <c r="D103" s="35" t="s">
        <v>355</v>
      </c>
      <c r="E103" s="36"/>
      <c r="F103" s="37" t="s">
        <v>24</v>
      </c>
    </row>
    <row r="104" spans="2:6" outlineLevel="1">
      <c r="B104" s="83"/>
      <c r="C104" s="34"/>
      <c r="D104" s="35" t="s">
        <v>356</v>
      </c>
      <c r="E104" s="36"/>
      <c r="F104" s="37" t="s">
        <v>24</v>
      </c>
    </row>
    <row r="105" spans="2:6" ht="24" outlineLevel="1">
      <c r="B105" s="83"/>
      <c r="C105" s="34"/>
      <c r="D105" s="35" t="s">
        <v>357</v>
      </c>
      <c r="E105" s="36"/>
      <c r="F105" s="37" t="s">
        <v>24</v>
      </c>
    </row>
    <row r="106" spans="2:6" outlineLevel="1">
      <c r="B106" s="83"/>
      <c r="C106" s="34"/>
      <c r="D106" s="35" t="s">
        <v>358</v>
      </c>
      <c r="E106" s="36"/>
      <c r="F106" s="37" t="s">
        <v>24</v>
      </c>
    </row>
    <row r="107" spans="2:6" outlineLevel="1">
      <c r="B107" s="83"/>
      <c r="C107" s="34"/>
      <c r="D107" s="35" t="s">
        <v>359</v>
      </c>
      <c r="E107" s="36"/>
      <c r="F107" s="37" t="s">
        <v>360</v>
      </c>
    </row>
    <row r="108" spans="2:6" outlineLevel="1">
      <c r="B108" s="82"/>
      <c r="C108" s="34"/>
      <c r="D108" s="35" t="s">
        <v>361</v>
      </c>
      <c r="E108" s="36"/>
      <c r="F108" s="37"/>
    </row>
    <row r="109" spans="2:6" ht="21" customHeight="1">
      <c r="B109" s="92" t="s">
        <v>362</v>
      </c>
      <c r="C109" s="93"/>
      <c r="D109" s="93"/>
      <c r="E109" s="93"/>
      <c r="F109" s="93"/>
    </row>
    <row r="110" spans="2:6" ht="80.25" customHeight="1">
      <c r="B110" s="81">
        <v>30</v>
      </c>
      <c r="C110" s="30" t="s">
        <v>363</v>
      </c>
      <c r="D110" s="31" t="s">
        <v>364</v>
      </c>
      <c r="E110" s="32" t="s">
        <v>365</v>
      </c>
      <c r="F110" s="33" t="s">
        <v>366</v>
      </c>
    </row>
    <row r="111" spans="2:6" outlineLevel="1">
      <c r="B111" s="82"/>
      <c r="C111" s="34"/>
      <c r="D111" s="35" t="s">
        <v>25</v>
      </c>
      <c r="E111" s="36"/>
      <c r="F111" s="37" t="s">
        <v>24</v>
      </c>
    </row>
    <row r="112" spans="2:6" ht="56.25" customHeight="1">
      <c r="B112" s="81">
        <v>31</v>
      </c>
      <c r="C112" s="30" t="s">
        <v>367</v>
      </c>
      <c r="D112" s="31" t="s">
        <v>368</v>
      </c>
      <c r="E112" s="32" t="s">
        <v>369</v>
      </c>
      <c r="F112" s="33" t="s">
        <v>370</v>
      </c>
    </row>
    <row r="113" spans="2:6" outlineLevel="1">
      <c r="B113" s="82"/>
      <c r="C113" s="34"/>
      <c r="D113" s="35" t="s">
        <v>25</v>
      </c>
      <c r="E113" s="36"/>
      <c r="F113" s="37" t="s">
        <v>24</v>
      </c>
    </row>
    <row r="114" spans="2:6" ht="15">
      <c r="B114" s="38"/>
      <c r="C114" s="88" t="s">
        <v>371</v>
      </c>
      <c r="D114" s="89"/>
      <c r="E114" s="89"/>
      <c r="F114" s="39"/>
    </row>
    <row r="115" spans="2:6" ht="15">
      <c r="B115" s="38"/>
      <c r="C115" s="86" t="s">
        <v>372</v>
      </c>
      <c r="D115" s="87"/>
      <c r="E115" s="87"/>
      <c r="F115" s="33" t="s">
        <v>373</v>
      </c>
    </row>
    <row r="116" spans="2:6" ht="27.95" customHeight="1">
      <c r="B116" s="38"/>
      <c r="C116" s="86" t="s">
        <v>282</v>
      </c>
      <c r="D116" s="87"/>
      <c r="E116" s="87"/>
      <c r="F116" s="33" t="s">
        <v>374</v>
      </c>
    </row>
    <row r="117" spans="2:6" ht="15">
      <c r="B117" s="38"/>
      <c r="C117" s="88" t="s">
        <v>375</v>
      </c>
      <c r="D117" s="89"/>
      <c r="E117" s="89"/>
      <c r="F117" s="39" t="s">
        <v>374</v>
      </c>
    </row>
    <row r="118" spans="2:6" ht="15">
      <c r="B118" s="38"/>
      <c r="C118" s="88" t="s">
        <v>219</v>
      </c>
      <c r="D118" s="89"/>
      <c r="E118" s="89"/>
      <c r="F118" s="39"/>
    </row>
    <row r="119" spans="2:6" ht="27.95" customHeight="1">
      <c r="B119" s="38"/>
      <c r="C119" s="86" t="s">
        <v>376</v>
      </c>
      <c r="D119" s="87"/>
      <c r="E119" s="87"/>
      <c r="F119" s="33" t="s">
        <v>377</v>
      </c>
    </row>
    <row r="120" spans="2:6" ht="15">
      <c r="B120" s="38"/>
      <c r="C120" s="86" t="s">
        <v>378</v>
      </c>
      <c r="D120" s="87"/>
      <c r="E120" s="87"/>
      <c r="F120" s="33" t="s">
        <v>379</v>
      </c>
    </row>
    <row r="121" spans="2:6" ht="27.95" customHeight="1">
      <c r="B121" s="38"/>
      <c r="C121" s="86" t="s">
        <v>273</v>
      </c>
      <c r="D121" s="87"/>
      <c r="E121" s="87"/>
      <c r="F121" s="33" t="s">
        <v>377</v>
      </c>
    </row>
    <row r="122" spans="2:6" ht="27.95" customHeight="1">
      <c r="B122" s="38"/>
      <c r="C122" s="86" t="s">
        <v>274</v>
      </c>
      <c r="D122" s="87"/>
      <c r="E122" s="87"/>
      <c r="F122" s="33" t="s">
        <v>275</v>
      </c>
    </row>
    <row r="123" spans="2:6" ht="15">
      <c r="B123" s="38"/>
      <c r="C123" s="86" t="s">
        <v>276</v>
      </c>
      <c r="D123" s="87"/>
      <c r="E123" s="87"/>
      <c r="F123" s="33">
        <v>215.6</v>
      </c>
    </row>
    <row r="124" spans="2:6" ht="27.95" customHeight="1">
      <c r="B124" s="38"/>
      <c r="C124" s="86" t="s">
        <v>145</v>
      </c>
      <c r="D124" s="87"/>
      <c r="E124" s="87"/>
      <c r="F124" s="33" t="s">
        <v>275</v>
      </c>
    </row>
    <row r="125" spans="2:6" ht="15">
      <c r="B125" s="38"/>
      <c r="C125" s="86" t="s">
        <v>150</v>
      </c>
      <c r="D125" s="87"/>
      <c r="E125" s="87"/>
      <c r="F125" s="33" t="s">
        <v>380</v>
      </c>
    </row>
    <row r="126" spans="2:6" ht="15">
      <c r="B126" s="40"/>
      <c r="C126" s="90" t="s">
        <v>231</v>
      </c>
      <c r="D126" s="91"/>
      <c r="E126" s="91"/>
      <c r="F126" s="41" t="str">
        <f>F125</f>
        <v>2 351 092,58</v>
      </c>
    </row>
    <row r="127" spans="2:6">
      <c r="B127" s="20"/>
      <c r="C127" s="19"/>
      <c r="D127" s="18"/>
      <c r="E127" s="21"/>
      <c r="F127" s="22"/>
    </row>
    <row r="128" spans="2:6">
      <c r="B128" s="1" t="s">
        <v>474</v>
      </c>
      <c r="C128" s="1"/>
      <c r="D128" s="1"/>
      <c r="E128" s="1"/>
      <c r="F128" s="1"/>
    </row>
    <row r="130" spans="2:2">
      <c r="B130" s="23"/>
    </row>
  </sheetData>
  <mergeCells count="76">
    <mergeCell ref="B8:E8"/>
    <mergeCell ref="B2:C2"/>
    <mergeCell ref="D3:F3"/>
    <mergeCell ref="B4:F4"/>
    <mergeCell ref="B5:E5"/>
    <mergeCell ref="B7:F7"/>
    <mergeCell ref="B34:B35"/>
    <mergeCell ref="C11:F11"/>
    <mergeCell ref="C13:F13"/>
    <mergeCell ref="B19:F19"/>
    <mergeCell ref="B20:F20"/>
    <mergeCell ref="B21:B22"/>
    <mergeCell ref="B23:B24"/>
    <mergeCell ref="B25:B26"/>
    <mergeCell ref="B27:B28"/>
    <mergeCell ref="B29:B30"/>
    <mergeCell ref="B31:F31"/>
    <mergeCell ref="B32:B33"/>
    <mergeCell ref="C50:E50"/>
    <mergeCell ref="B36:B37"/>
    <mergeCell ref="B38:B39"/>
    <mergeCell ref="B40:B41"/>
    <mergeCell ref="C42:E42"/>
    <mergeCell ref="C43:E43"/>
    <mergeCell ref="C44:E44"/>
    <mergeCell ref="C45:E45"/>
    <mergeCell ref="C46:E46"/>
    <mergeCell ref="C47:E47"/>
    <mergeCell ref="C48:E48"/>
    <mergeCell ref="C49:E49"/>
    <mergeCell ref="C66:E66"/>
    <mergeCell ref="B51:F51"/>
    <mergeCell ref="B52:B53"/>
    <mergeCell ref="B54:B55"/>
    <mergeCell ref="C56:E56"/>
    <mergeCell ref="C57:E57"/>
    <mergeCell ref="C58:E58"/>
    <mergeCell ref="C59:E59"/>
    <mergeCell ref="B60:F60"/>
    <mergeCell ref="B61:B62"/>
    <mergeCell ref="B63:B64"/>
    <mergeCell ref="C65:E65"/>
    <mergeCell ref="B86:B87"/>
    <mergeCell ref="C67:E67"/>
    <mergeCell ref="C68:E68"/>
    <mergeCell ref="B69:F69"/>
    <mergeCell ref="B70:B71"/>
    <mergeCell ref="B72:B73"/>
    <mergeCell ref="B74:B75"/>
    <mergeCell ref="B76:B77"/>
    <mergeCell ref="B78:B79"/>
    <mergeCell ref="B80:B81"/>
    <mergeCell ref="B82:B83"/>
    <mergeCell ref="B84:B85"/>
    <mergeCell ref="C116:E116"/>
    <mergeCell ref="B88:B89"/>
    <mergeCell ref="B90:B91"/>
    <mergeCell ref="B92:B93"/>
    <mergeCell ref="B94:B95"/>
    <mergeCell ref="B96:B97"/>
    <mergeCell ref="B98:B108"/>
    <mergeCell ref="B109:F109"/>
    <mergeCell ref="B110:B111"/>
    <mergeCell ref="B112:B113"/>
    <mergeCell ref="C114:E114"/>
    <mergeCell ref="C115:E115"/>
    <mergeCell ref="C123:E123"/>
    <mergeCell ref="C124:E124"/>
    <mergeCell ref="C125:E125"/>
    <mergeCell ref="C126:E126"/>
    <mergeCell ref="C117:E117"/>
    <mergeCell ref="C118:E118"/>
    <mergeCell ref="C119:E119"/>
    <mergeCell ref="C120:E120"/>
    <mergeCell ref="C121:E121"/>
    <mergeCell ref="C122:E122"/>
  </mergeCells>
  <pageMargins left="0.43307086614173229" right="0.23622047244094491" top="0.39370078740157483" bottom="0.39370078740157483" header="0.31496062992125984" footer="0.31496062992125984"/>
  <pageSetup paperSize="9" scale="85" fitToHeight="0" orientation="landscape" verticalDpi="4294967293" r:id="rId1"/>
  <headerFooter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F62"/>
  <sheetViews>
    <sheetView showGridLines="0" topLeftCell="B57" zoomScale="130" zoomScaleNormal="130" workbookViewId="0">
      <selection activeCell="D90" sqref="D90"/>
    </sheetView>
  </sheetViews>
  <sheetFormatPr defaultColWidth="8.85546875" defaultRowHeight="12.75" outlineLevelRow="1"/>
  <cols>
    <col min="1" max="1" width="0" style="10" hidden="1" customWidth="1"/>
    <col min="2" max="2" width="3.42578125" style="10" customWidth="1"/>
    <col min="3" max="3" width="25.42578125" style="10" customWidth="1"/>
    <col min="4" max="4" width="36" style="10" customWidth="1"/>
    <col min="5" max="5" width="21.28515625" style="10" customWidth="1"/>
    <col min="6" max="6" width="12.7109375" style="10" customWidth="1"/>
    <col min="7" max="10" width="8.85546875" style="10"/>
    <col min="11" max="11" width="16" style="10" customWidth="1"/>
    <col min="12" max="16384" width="8.85546875" style="10"/>
  </cols>
  <sheetData>
    <row r="1" spans="2:6" hidden="1">
      <c r="B1" s="15"/>
      <c r="C1" s="15"/>
      <c r="D1" s="15"/>
      <c r="E1" s="9" t="s">
        <v>0</v>
      </c>
    </row>
    <row r="2" spans="2:6" ht="14.45" hidden="1" customHeight="1">
      <c r="B2" s="104" t="s">
        <v>5</v>
      </c>
      <c r="C2" s="104"/>
      <c r="D2" s="11"/>
      <c r="E2" s="11"/>
      <c r="F2" s="17"/>
    </row>
    <row r="3" spans="2:6" ht="18" hidden="1" customHeight="1">
      <c r="B3" s="27"/>
      <c r="C3" s="27"/>
      <c r="D3" s="105" t="s">
        <v>4</v>
      </c>
      <c r="E3" s="105"/>
      <c r="F3" s="106"/>
    </row>
    <row r="4" spans="2:6" ht="24.6" customHeight="1">
      <c r="B4" s="100" t="s">
        <v>381</v>
      </c>
      <c r="C4" s="100"/>
      <c r="D4" s="100"/>
      <c r="E4" s="100"/>
      <c r="F4" s="100"/>
    </row>
    <row r="5" spans="2:6" ht="20.45" customHeight="1">
      <c r="B5" s="97" t="s">
        <v>469</v>
      </c>
      <c r="C5" s="97"/>
      <c r="D5" s="97"/>
      <c r="E5" s="97"/>
      <c r="F5" s="13"/>
    </row>
    <row r="6" spans="2:6" ht="5.45" customHeight="1">
      <c r="B6" s="2"/>
      <c r="C6" s="2"/>
      <c r="D6" s="2"/>
      <c r="E6" s="2"/>
      <c r="F6" s="2"/>
    </row>
    <row r="7" spans="2:6" ht="23.25" customHeight="1">
      <c r="B7" s="101" t="s">
        <v>468</v>
      </c>
      <c r="C7" s="101"/>
      <c r="D7" s="101"/>
      <c r="E7" s="101"/>
      <c r="F7" s="101"/>
    </row>
    <row r="8" spans="2:6" ht="19.149999999999999" hidden="1" customHeight="1">
      <c r="B8" s="103" t="s">
        <v>6</v>
      </c>
      <c r="C8" s="103"/>
      <c r="D8" s="103"/>
      <c r="E8" s="103"/>
      <c r="F8" s="16"/>
    </row>
    <row r="9" spans="2:6" hidden="1">
      <c r="B9" s="2"/>
      <c r="C9" s="2"/>
      <c r="D9" s="2"/>
      <c r="E9" s="2"/>
      <c r="F9" s="2"/>
    </row>
    <row r="10" spans="2:6" ht="17.45" hidden="1" customHeight="1">
      <c r="B10" s="3" t="s">
        <v>7</v>
      </c>
      <c r="C10" s="2"/>
      <c r="D10" s="1"/>
      <c r="E10" s="1"/>
      <c r="F10" s="1"/>
    </row>
    <row r="11" spans="2:6" ht="16.899999999999999" hidden="1" customHeight="1">
      <c r="B11" s="12"/>
      <c r="C11" s="102"/>
      <c r="D11" s="102"/>
      <c r="E11" s="102"/>
      <c r="F11" s="102"/>
    </row>
    <row r="12" spans="2:6" ht="25.15" hidden="1" customHeight="1">
      <c r="B12" s="13" t="s">
        <v>9</v>
      </c>
      <c r="C12" s="2"/>
      <c r="D12" s="4"/>
      <c r="E12" s="4"/>
      <c r="F12" s="4"/>
    </row>
    <row r="13" spans="2:6" ht="24" hidden="1" customHeight="1">
      <c r="C13" s="102"/>
      <c r="D13" s="102"/>
      <c r="E13" s="102"/>
      <c r="F13" s="102"/>
    </row>
    <row r="14" spans="2:6" ht="24" hidden="1" customHeight="1">
      <c r="C14" s="27"/>
      <c r="D14" s="27"/>
      <c r="E14" s="27"/>
      <c r="F14" s="27"/>
    </row>
    <row r="15" spans="2:6" ht="15" customHeight="1" outlineLevel="1">
      <c r="B15" s="58" t="s">
        <v>479</v>
      </c>
      <c r="C15" s="49"/>
      <c r="D15" s="49"/>
      <c r="E15" s="27"/>
      <c r="F15" s="27"/>
    </row>
    <row r="16" spans="2:6">
      <c r="B16" s="2"/>
      <c r="C16" s="2"/>
      <c r="D16" s="5"/>
      <c r="E16" s="5"/>
      <c r="F16" s="6"/>
    </row>
    <row r="17" spans="2:6" ht="79.900000000000006" customHeight="1">
      <c r="B17" s="8" t="s">
        <v>2</v>
      </c>
      <c r="C17" s="14" t="s">
        <v>3</v>
      </c>
      <c r="D17" s="14" t="s">
        <v>8</v>
      </c>
      <c r="E17" s="25" t="s">
        <v>12</v>
      </c>
      <c r="F17" s="25" t="s">
        <v>13</v>
      </c>
    </row>
    <row r="18" spans="2:6">
      <c r="B18" s="28">
        <v>1</v>
      </c>
      <c r="C18" s="29">
        <v>2</v>
      </c>
      <c r="D18" s="29">
        <v>3</v>
      </c>
      <c r="E18" s="28">
        <v>4</v>
      </c>
      <c r="F18" s="28">
        <v>5</v>
      </c>
    </row>
    <row r="19" spans="2:6" ht="21" customHeight="1">
      <c r="B19" s="84" t="s">
        <v>382</v>
      </c>
      <c r="C19" s="85"/>
      <c r="D19" s="85"/>
      <c r="E19" s="85"/>
      <c r="F19" s="85"/>
    </row>
    <row r="20" spans="2:6" ht="63.75">
      <c r="B20" s="81">
        <v>1</v>
      </c>
      <c r="C20" s="30" t="s">
        <v>383</v>
      </c>
      <c r="D20" s="31" t="s">
        <v>384</v>
      </c>
      <c r="E20" s="32" t="s">
        <v>385</v>
      </c>
      <c r="F20" s="33" t="s">
        <v>386</v>
      </c>
    </row>
    <row r="21" spans="2:6" ht="36" outlineLevel="1">
      <c r="B21" s="83"/>
      <c r="C21" s="34"/>
      <c r="D21" s="35" t="s">
        <v>387</v>
      </c>
      <c r="E21" s="36"/>
      <c r="F21" s="37" t="s">
        <v>24</v>
      </c>
    </row>
    <row r="22" spans="2:6" ht="36" outlineLevel="1">
      <c r="B22" s="83"/>
      <c r="C22" s="34"/>
      <c r="D22" s="35" t="s">
        <v>388</v>
      </c>
      <c r="E22" s="36"/>
      <c r="F22" s="37" t="s">
        <v>24</v>
      </c>
    </row>
    <row r="23" spans="2:6" ht="48" outlineLevel="1">
      <c r="B23" s="83"/>
      <c r="C23" s="34"/>
      <c r="D23" s="35" t="s">
        <v>389</v>
      </c>
      <c r="E23" s="36"/>
      <c r="F23" s="37" t="s">
        <v>24</v>
      </c>
    </row>
    <row r="24" spans="2:6" ht="48" outlineLevel="1">
      <c r="B24" s="83"/>
      <c r="C24" s="34"/>
      <c r="D24" s="35" t="s">
        <v>390</v>
      </c>
      <c r="E24" s="36"/>
      <c r="F24" s="37" t="s">
        <v>24</v>
      </c>
    </row>
    <row r="25" spans="2:6" ht="48" outlineLevel="1">
      <c r="B25" s="83"/>
      <c r="C25" s="34"/>
      <c r="D25" s="35" t="s">
        <v>391</v>
      </c>
      <c r="E25" s="36"/>
      <c r="F25" s="37" t="s">
        <v>24</v>
      </c>
    </row>
    <row r="26" spans="2:6" ht="48" outlineLevel="1">
      <c r="B26" s="83"/>
      <c r="C26" s="34"/>
      <c r="D26" s="35" t="s">
        <v>392</v>
      </c>
      <c r="E26" s="36"/>
      <c r="F26" s="37" t="s">
        <v>24</v>
      </c>
    </row>
    <row r="27" spans="2:6" ht="24" outlineLevel="1">
      <c r="B27" s="83"/>
      <c r="C27" s="34"/>
      <c r="D27" s="35" t="s">
        <v>393</v>
      </c>
      <c r="E27" s="36"/>
      <c r="F27" s="37" t="s">
        <v>24</v>
      </c>
    </row>
    <row r="28" spans="2:6" ht="48" outlineLevel="1">
      <c r="B28" s="83"/>
      <c r="C28" s="34"/>
      <c r="D28" s="35" t="s">
        <v>394</v>
      </c>
      <c r="E28" s="36"/>
      <c r="F28" s="37" t="s">
        <v>24</v>
      </c>
    </row>
    <row r="29" spans="2:6" ht="96" outlineLevel="1">
      <c r="B29" s="83"/>
      <c r="C29" s="34"/>
      <c r="D29" s="35" t="s">
        <v>395</v>
      </c>
      <c r="E29" s="36"/>
      <c r="F29" s="37" t="s">
        <v>24</v>
      </c>
    </row>
    <row r="30" spans="2:6" ht="36" outlineLevel="1">
      <c r="B30" s="83"/>
      <c r="C30" s="34"/>
      <c r="D30" s="35" t="s">
        <v>396</v>
      </c>
      <c r="E30" s="36"/>
      <c r="F30" s="37" t="s">
        <v>24</v>
      </c>
    </row>
    <row r="31" spans="2:6" ht="36" outlineLevel="1">
      <c r="B31" s="83"/>
      <c r="C31" s="34"/>
      <c r="D31" s="35" t="s">
        <v>397</v>
      </c>
      <c r="E31" s="36"/>
      <c r="F31" s="37" t="s">
        <v>24</v>
      </c>
    </row>
    <row r="32" spans="2:6" ht="24" outlineLevel="1">
      <c r="B32" s="83"/>
      <c r="C32" s="34"/>
      <c r="D32" s="35" t="s">
        <v>398</v>
      </c>
      <c r="E32" s="36"/>
      <c r="F32" s="37" t="s">
        <v>24</v>
      </c>
    </row>
    <row r="33" spans="2:6" ht="36" outlineLevel="1">
      <c r="B33" s="83"/>
      <c r="C33" s="34"/>
      <c r="D33" s="35" t="s">
        <v>399</v>
      </c>
      <c r="E33" s="36"/>
      <c r="F33" s="37" t="s">
        <v>24</v>
      </c>
    </row>
    <row r="34" spans="2:6" ht="84" outlineLevel="1">
      <c r="B34" s="83"/>
      <c r="C34" s="34"/>
      <c r="D34" s="35" t="s">
        <v>400</v>
      </c>
      <c r="E34" s="36"/>
      <c r="F34" s="37" t="s">
        <v>24</v>
      </c>
    </row>
    <row r="35" spans="2:6" ht="48" outlineLevel="1">
      <c r="B35" s="83"/>
      <c r="C35" s="34"/>
      <c r="D35" s="35" t="s">
        <v>401</v>
      </c>
      <c r="E35" s="36"/>
      <c r="F35" s="37" t="s">
        <v>24</v>
      </c>
    </row>
    <row r="36" spans="2:6" ht="36" outlineLevel="1">
      <c r="B36" s="83"/>
      <c r="C36" s="34"/>
      <c r="D36" s="35" t="s">
        <v>402</v>
      </c>
      <c r="E36" s="36"/>
      <c r="F36" s="37" t="s">
        <v>24</v>
      </c>
    </row>
    <row r="37" spans="2:6" ht="48" outlineLevel="1">
      <c r="B37" s="83"/>
      <c r="C37" s="34"/>
      <c r="D37" s="35" t="s">
        <v>403</v>
      </c>
      <c r="E37" s="36"/>
      <c r="F37" s="37" t="s">
        <v>24</v>
      </c>
    </row>
    <row r="38" spans="2:6" ht="36" outlineLevel="1">
      <c r="B38" s="83"/>
      <c r="C38" s="34"/>
      <c r="D38" s="35" t="s">
        <v>404</v>
      </c>
      <c r="E38" s="36"/>
      <c r="F38" s="37" t="s">
        <v>24</v>
      </c>
    </row>
    <row r="39" spans="2:6" outlineLevel="1">
      <c r="B39" s="82"/>
      <c r="C39" s="34"/>
      <c r="D39" s="35" t="s">
        <v>25</v>
      </c>
      <c r="E39" s="36"/>
      <c r="F39" s="37" t="s">
        <v>24</v>
      </c>
    </row>
    <row r="40" spans="2:6" ht="15">
      <c r="B40" s="38"/>
      <c r="C40" s="88" t="s">
        <v>405</v>
      </c>
      <c r="D40" s="89"/>
      <c r="E40" s="89"/>
      <c r="F40" s="39"/>
    </row>
    <row r="41" spans="2:6" ht="15">
      <c r="B41" s="38"/>
      <c r="C41" s="86" t="s">
        <v>406</v>
      </c>
      <c r="D41" s="87"/>
      <c r="E41" s="87"/>
      <c r="F41" s="33" t="s">
        <v>386</v>
      </c>
    </row>
    <row r="42" spans="2:6" ht="15">
      <c r="B42" s="38"/>
      <c r="C42" s="88" t="s">
        <v>407</v>
      </c>
      <c r="D42" s="89"/>
      <c r="E42" s="89"/>
      <c r="F42" s="39" t="s">
        <v>386</v>
      </c>
    </row>
    <row r="43" spans="2:6" ht="21" customHeight="1">
      <c r="B43" s="84" t="s">
        <v>408</v>
      </c>
      <c r="C43" s="85"/>
      <c r="D43" s="85"/>
      <c r="E43" s="85"/>
      <c r="F43" s="85"/>
    </row>
    <row r="44" spans="2:6" ht="114.75">
      <c r="B44" s="81">
        <v>2</v>
      </c>
      <c r="C44" s="30" t="s">
        <v>409</v>
      </c>
      <c r="D44" s="31" t="s">
        <v>410</v>
      </c>
      <c r="E44" s="32" t="s">
        <v>411</v>
      </c>
      <c r="F44" s="33" t="s">
        <v>412</v>
      </c>
    </row>
    <row r="45" spans="2:6" outlineLevel="1">
      <c r="B45" s="83"/>
      <c r="C45" s="34"/>
      <c r="D45" s="35" t="s">
        <v>351</v>
      </c>
      <c r="E45" s="36"/>
      <c r="F45" s="37" t="s">
        <v>24</v>
      </c>
    </row>
    <row r="46" spans="2:6" ht="24" outlineLevel="1">
      <c r="B46" s="83"/>
      <c r="C46" s="34"/>
      <c r="D46" s="35" t="s">
        <v>413</v>
      </c>
      <c r="E46" s="36"/>
      <c r="F46" s="37" t="s">
        <v>24</v>
      </c>
    </row>
    <row r="47" spans="2:6" ht="24" outlineLevel="1">
      <c r="B47" s="83"/>
      <c r="C47" s="34"/>
      <c r="D47" s="35" t="s">
        <v>414</v>
      </c>
      <c r="E47" s="36"/>
      <c r="F47" s="37" t="s">
        <v>24</v>
      </c>
    </row>
    <row r="48" spans="2:6" outlineLevel="1">
      <c r="B48" s="83"/>
      <c r="C48" s="34"/>
      <c r="D48" s="35" t="s">
        <v>355</v>
      </c>
      <c r="E48" s="36"/>
      <c r="F48" s="37" t="s">
        <v>24</v>
      </c>
    </row>
    <row r="49" spans="2:6" ht="36" outlineLevel="1">
      <c r="B49" s="83"/>
      <c r="C49" s="34"/>
      <c r="D49" s="35" t="s">
        <v>415</v>
      </c>
      <c r="E49" s="36"/>
      <c r="F49" s="37" t="s">
        <v>24</v>
      </c>
    </row>
    <row r="50" spans="2:6" outlineLevel="1">
      <c r="B50" s="83"/>
      <c r="C50" s="34"/>
      <c r="D50" s="35" t="s">
        <v>416</v>
      </c>
      <c r="E50" s="36"/>
      <c r="F50" s="37" t="s">
        <v>24</v>
      </c>
    </row>
    <row r="51" spans="2:6" ht="24" outlineLevel="1">
      <c r="B51" s="83"/>
      <c r="C51" s="34"/>
      <c r="D51" s="35" t="s">
        <v>417</v>
      </c>
      <c r="E51" s="36"/>
      <c r="F51" s="37" t="s">
        <v>24</v>
      </c>
    </row>
    <row r="52" spans="2:6" ht="24" outlineLevel="1">
      <c r="B52" s="83"/>
      <c r="C52" s="34"/>
      <c r="D52" s="35" t="s">
        <v>418</v>
      </c>
      <c r="E52" s="36"/>
      <c r="F52" s="37" t="s">
        <v>419</v>
      </c>
    </row>
    <row r="53" spans="2:6" outlineLevel="1">
      <c r="B53" s="82"/>
      <c r="C53" s="34"/>
      <c r="D53" s="35" t="s">
        <v>420</v>
      </c>
      <c r="E53" s="36"/>
      <c r="F53" s="37"/>
    </row>
    <row r="54" spans="2:6" ht="15">
      <c r="B54" s="38"/>
      <c r="C54" s="88" t="s">
        <v>421</v>
      </c>
      <c r="D54" s="89"/>
      <c r="E54" s="89"/>
      <c r="F54" s="39"/>
    </row>
    <row r="55" spans="2:6" ht="15">
      <c r="B55" s="38"/>
      <c r="C55" s="86" t="s">
        <v>422</v>
      </c>
      <c r="D55" s="87"/>
      <c r="E55" s="87"/>
      <c r="F55" s="33" t="s">
        <v>412</v>
      </c>
    </row>
    <row r="56" spans="2:6" ht="15">
      <c r="B56" s="38"/>
      <c r="C56" s="88" t="s">
        <v>423</v>
      </c>
      <c r="D56" s="89"/>
      <c r="E56" s="89"/>
      <c r="F56" s="39" t="s">
        <v>412</v>
      </c>
    </row>
    <row r="57" spans="2:6" ht="15">
      <c r="B57" s="38"/>
      <c r="C57" s="88" t="s">
        <v>219</v>
      </c>
      <c r="D57" s="89"/>
      <c r="E57" s="89"/>
      <c r="F57" s="39"/>
    </row>
    <row r="58" spans="2:6" ht="15">
      <c r="B58" s="38"/>
      <c r="C58" s="86" t="s">
        <v>424</v>
      </c>
      <c r="D58" s="87"/>
      <c r="E58" s="87"/>
      <c r="F58" s="33" t="s">
        <v>425</v>
      </c>
    </row>
    <row r="59" spans="2:6" ht="15">
      <c r="B59" s="40"/>
      <c r="C59" s="90" t="s">
        <v>231</v>
      </c>
      <c r="D59" s="91"/>
      <c r="E59" s="91"/>
      <c r="F59" s="41" t="str">
        <f>F58</f>
        <v>479 028,12</v>
      </c>
    </row>
    <row r="60" spans="2:6">
      <c r="B60" s="20"/>
      <c r="C60" s="19"/>
      <c r="D60" s="18"/>
      <c r="E60" s="21"/>
      <c r="F60" s="26"/>
    </row>
    <row r="61" spans="2:6">
      <c r="B61" s="20"/>
      <c r="C61" s="19"/>
      <c r="D61" s="18"/>
      <c r="E61" s="21"/>
      <c r="F61" s="22"/>
    </row>
    <row r="62" spans="2:6">
      <c r="B62" s="1" t="s">
        <v>470</v>
      </c>
      <c r="C62" s="1"/>
      <c r="D62" s="1"/>
      <c r="E62" s="1"/>
      <c r="F62" s="1"/>
    </row>
  </sheetData>
  <mergeCells count="21">
    <mergeCell ref="C41:E41"/>
    <mergeCell ref="B2:C2"/>
    <mergeCell ref="D3:F3"/>
    <mergeCell ref="B4:F4"/>
    <mergeCell ref="B5:E5"/>
    <mergeCell ref="B7:F7"/>
    <mergeCell ref="B8:E8"/>
    <mergeCell ref="C11:F11"/>
    <mergeCell ref="C13:F13"/>
    <mergeCell ref="B19:F19"/>
    <mergeCell ref="B20:B39"/>
    <mergeCell ref="C40:E40"/>
    <mergeCell ref="C57:E57"/>
    <mergeCell ref="C58:E58"/>
    <mergeCell ref="C59:E59"/>
    <mergeCell ref="C42:E42"/>
    <mergeCell ref="B43:F43"/>
    <mergeCell ref="B44:B53"/>
    <mergeCell ref="C54:E54"/>
    <mergeCell ref="C55:E55"/>
    <mergeCell ref="C56:E56"/>
  </mergeCells>
  <pageMargins left="0.62992125984251968" right="0.62992125984251968" top="0.39370078740157483" bottom="0.39370078740157483" header="0.31496062992125984" footer="0.31496062992125984"/>
  <pageSetup paperSize="9" scale="90" fitToHeight="0" orientation="portrait" verticalDpi="4294967293" r:id="rId1"/>
  <headerFooter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4"/>
  <sheetViews>
    <sheetView showGridLines="0" topLeftCell="B30" zoomScale="130" zoomScaleNormal="130" workbookViewId="0">
      <selection activeCell="D47" sqref="D47"/>
    </sheetView>
  </sheetViews>
  <sheetFormatPr defaultColWidth="8.85546875" defaultRowHeight="12.75" outlineLevelRow="1"/>
  <cols>
    <col min="1" max="1" width="0" style="10" hidden="1" customWidth="1"/>
    <col min="2" max="2" width="3.42578125" style="10" customWidth="1"/>
    <col min="3" max="3" width="25.42578125" style="10" customWidth="1"/>
    <col min="4" max="4" width="36" style="10" customWidth="1"/>
    <col min="5" max="5" width="21.28515625" style="10" customWidth="1"/>
    <col min="6" max="6" width="12.7109375" style="10" customWidth="1"/>
    <col min="7" max="10" width="8.85546875" style="10"/>
    <col min="11" max="11" width="16" style="10" customWidth="1"/>
    <col min="12" max="16384" width="8.85546875" style="10"/>
  </cols>
  <sheetData>
    <row r="1" spans="2:6" hidden="1">
      <c r="B1" s="15"/>
      <c r="C1" s="15"/>
      <c r="D1" s="15"/>
      <c r="E1" s="9" t="s">
        <v>0</v>
      </c>
    </row>
    <row r="2" spans="2:6" ht="14.45" hidden="1" customHeight="1">
      <c r="B2" s="104" t="s">
        <v>5</v>
      </c>
      <c r="C2" s="104"/>
      <c r="D2" s="11"/>
      <c r="E2" s="11"/>
      <c r="F2" s="17"/>
    </row>
    <row r="3" spans="2:6" ht="18" hidden="1" customHeight="1">
      <c r="B3" s="27"/>
      <c r="C3" s="27"/>
      <c r="D3" s="105" t="s">
        <v>4</v>
      </c>
      <c r="E3" s="105"/>
      <c r="F3" s="106"/>
    </row>
    <row r="4" spans="2:6" ht="24.6" customHeight="1">
      <c r="B4" s="100" t="s">
        <v>426</v>
      </c>
      <c r="C4" s="100"/>
      <c r="D4" s="100"/>
      <c r="E4" s="100"/>
      <c r="F4" s="100"/>
    </row>
    <row r="5" spans="2:6" ht="20.45" customHeight="1">
      <c r="B5" s="97" t="s">
        <v>1</v>
      </c>
      <c r="C5" s="97"/>
      <c r="D5" s="97"/>
      <c r="E5" s="97"/>
      <c r="F5" s="13"/>
    </row>
    <row r="6" spans="2:6" ht="5.45" customHeight="1">
      <c r="B6" s="2"/>
      <c r="C6" s="2"/>
      <c r="D6" s="2"/>
      <c r="E6" s="2"/>
      <c r="F6" s="2"/>
    </row>
    <row r="7" spans="2:6" ht="23.25" customHeight="1">
      <c r="B7" s="107" t="s">
        <v>471</v>
      </c>
      <c r="C7" s="107"/>
      <c r="D7" s="107"/>
      <c r="E7" s="107"/>
      <c r="F7" s="107"/>
    </row>
    <row r="8" spans="2:6" ht="19.149999999999999" hidden="1" customHeight="1">
      <c r="B8" s="103" t="s">
        <v>6</v>
      </c>
      <c r="C8" s="103"/>
      <c r="D8" s="103"/>
      <c r="E8" s="103"/>
      <c r="F8" s="16"/>
    </row>
    <row r="9" spans="2:6" hidden="1">
      <c r="B9" s="2"/>
      <c r="C9" s="2"/>
      <c r="D9" s="2"/>
      <c r="E9" s="2"/>
      <c r="F9" s="2"/>
    </row>
    <row r="10" spans="2:6" ht="17.45" hidden="1" customHeight="1">
      <c r="B10" s="3" t="s">
        <v>7</v>
      </c>
      <c r="C10" s="2"/>
      <c r="D10" s="1"/>
      <c r="E10" s="1"/>
      <c r="F10" s="1"/>
    </row>
    <row r="11" spans="2:6" ht="16.899999999999999" hidden="1" customHeight="1">
      <c r="B11" s="12"/>
      <c r="C11" s="102"/>
      <c r="D11" s="102"/>
      <c r="E11" s="102"/>
      <c r="F11" s="102"/>
    </row>
    <row r="12" spans="2:6" ht="25.15" hidden="1" customHeight="1">
      <c r="B12" s="13" t="s">
        <v>9</v>
      </c>
      <c r="C12" s="2"/>
      <c r="D12" s="4"/>
      <c r="E12" s="4"/>
      <c r="F12" s="4"/>
    </row>
    <row r="13" spans="2:6" ht="24" hidden="1" customHeight="1">
      <c r="C13" s="102"/>
      <c r="D13" s="102"/>
      <c r="E13" s="102"/>
      <c r="F13" s="102"/>
    </row>
    <row r="14" spans="2:6" ht="24" hidden="1" customHeight="1">
      <c r="C14" s="27"/>
      <c r="D14" s="27"/>
      <c r="E14" s="27"/>
      <c r="F14" s="27"/>
    </row>
    <row r="15" spans="2:6" ht="15" customHeight="1" outlineLevel="1">
      <c r="B15" s="24" t="s">
        <v>427</v>
      </c>
      <c r="C15" s="27"/>
      <c r="D15" s="27"/>
      <c r="E15" s="27"/>
      <c r="F15" s="27"/>
    </row>
    <row r="16" spans="2:6">
      <c r="B16" s="2"/>
      <c r="C16" s="2"/>
      <c r="D16" s="5"/>
      <c r="E16" s="5"/>
      <c r="F16" s="6"/>
    </row>
    <row r="17" spans="2:6" ht="79.900000000000006" customHeight="1">
      <c r="B17" s="8" t="s">
        <v>2</v>
      </c>
      <c r="C17" s="14" t="s">
        <v>3</v>
      </c>
      <c r="D17" s="14" t="s">
        <v>8</v>
      </c>
      <c r="E17" s="25" t="s">
        <v>12</v>
      </c>
      <c r="F17" s="25" t="s">
        <v>13</v>
      </c>
    </row>
    <row r="18" spans="2:6">
      <c r="B18" s="28">
        <v>1</v>
      </c>
      <c r="C18" s="29">
        <v>2</v>
      </c>
      <c r="D18" s="29">
        <v>3</v>
      </c>
      <c r="E18" s="28">
        <v>4</v>
      </c>
      <c r="F18" s="28">
        <v>5</v>
      </c>
    </row>
    <row r="19" spans="2:6" ht="21" customHeight="1">
      <c r="B19" s="84" t="s">
        <v>428</v>
      </c>
      <c r="C19" s="85"/>
      <c r="D19" s="85"/>
      <c r="E19" s="85"/>
      <c r="F19" s="85"/>
    </row>
    <row r="20" spans="2:6" ht="127.5">
      <c r="B20" s="81">
        <v>1</v>
      </c>
      <c r="C20" s="30" t="s">
        <v>429</v>
      </c>
      <c r="D20" s="31" t="s">
        <v>430</v>
      </c>
      <c r="E20" s="32" t="s">
        <v>431</v>
      </c>
      <c r="F20" s="33" t="s">
        <v>432</v>
      </c>
    </row>
    <row r="21" spans="2:6" outlineLevel="1">
      <c r="B21" s="82"/>
      <c r="C21" s="34"/>
      <c r="D21" s="35" t="s">
        <v>25</v>
      </c>
      <c r="E21" s="36"/>
      <c r="F21" s="37" t="s">
        <v>24</v>
      </c>
    </row>
    <row r="22" spans="2:6" ht="127.5">
      <c r="B22" s="81">
        <v>2</v>
      </c>
      <c r="C22" s="30" t="s">
        <v>429</v>
      </c>
      <c r="D22" s="31" t="s">
        <v>433</v>
      </c>
      <c r="E22" s="32" t="s">
        <v>434</v>
      </c>
      <c r="F22" s="33" t="s">
        <v>435</v>
      </c>
    </row>
    <row r="23" spans="2:6" outlineLevel="1">
      <c r="B23" s="82"/>
      <c r="C23" s="34"/>
      <c r="D23" s="35" t="s">
        <v>25</v>
      </c>
      <c r="E23" s="36"/>
      <c r="F23" s="37" t="s">
        <v>24</v>
      </c>
    </row>
    <row r="24" spans="2:6" ht="25.5">
      <c r="B24" s="81">
        <v>3</v>
      </c>
      <c r="C24" s="30" t="s">
        <v>436</v>
      </c>
      <c r="D24" s="31" t="s">
        <v>437</v>
      </c>
      <c r="E24" s="32" t="s">
        <v>438</v>
      </c>
      <c r="F24" s="33" t="s">
        <v>439</v>
      </c>
    </row>
    <row r="25" spans="2:6" outlineLevel="1">
      <c r="B25" s="82"/>
      <c r="C25" s="34"/>
      <c r="D25" s="35" t="s">
        <v>25</v>
      </c>
      <c r="E25" s="36"/>
      <c r="F25" s="37" t="s">
        <v>24</v>
      </c>
    </row>
    <row r="26" spans="2:6" ht="15">
      <c r="B26" s="38"/>
      <c r="C26" s="88" t="s">
        <v>440</v>
      </c>
      <c r="D26" s="89"/>
      <c r="E26" s="89"/>
      <c r="F26" s="39"/>
    </row>
    <row r="27" spans="2:6" ht="15">
      <c r="B27" s="38"/>
      <c r="C27" s="86" t="s">
        <v>441</v>
      </c>
      <c r="D27" s="87"/>
      <c r="E27" s="87"/>
      <c r="F27" s="33" t="s">
        <v>442</v>
      </c>
    </row>
    <row r="28" spans="2:6" ht="15">
      <c r="B28" s="38"/>
      <c r="C28" s="88" t="s">
        <v>443</v>
      </c>
      <c r="D28" s="89"/>
      <c r="E28" s="89"/>
      <c r="F28" s="39" t="s">
        <v>442</v>
      </c>
    </row>
    <row r="29" spans="2:6" ht="15">
      <c r="B29" s="38"/>
      <c r="C29" s="88" t="s">
        <v>219</v>
      </c>
      <c r="D29" s="89"/>
      <c r="E29" s="89"/>
      <c r="F29" s="39"/>
    </row>
    <row r="30" spans="2:6" ht="15">
      <c r="B30" s="38"/>
      <c r="C30" s="86" t="s">
        <v>441</v>
      </c>
      <c r="D30" s="87"/>
      <c r="E30" s="87"/>
      <c r="F30" s="33" t="s">
        <v>442</v>
      </c>
    </row>
    <row r="31" spans="2:6" ht="15">
      <c r="B31" s="40"/>
      <c r="C31" s="90" t="s">
        <v>231</v>
      </c>
      <c r="D31" s="91"/>
      <c r="E31" s="91"/>
      <c r="F31" s="41" t="s">
        <v>442</v>
      </c>
    </row>
    <row r="32" spans="2:6">
      <c r="B32" s="20"/>
      <c r="C32" s="19"/>
      <c r="D32" s="18"/>
      <c r="E32" s="21"/>
      <c r="F32" s="26"/>
    </row>
    <row r="33" spans="2:6">
      <c r="B33" s="20"/>
      <c r="C33" s="19"/>
      <c r="D33" s="18"/>
      <c r="E33" s="21"/>
      <c r="F33" s="22"/>
    </row>
    <row r="34" spans="2:6">
      <c r="B34" s="1" t="s">
        <v>472</v>
      </c>
      <c r="C34" s="1"/>
      <c r="D34" s="1"/>
      <c r="E34" s="1"/>
      <c r="F34" s="1"/>
    </row>
  </sheetData>
  <mergeCells count="18">
    <mergeCell ref="B8:E8"/>
    <mergeCell ref="B2:C2"/>
    <mergeCell ref="D3:F3"/>
    <mergeCell ref="B4:F4"/>
    <mergeCell ref="B5:E5"/>
    <mergeCell ref="B7:F7"/>
    <mergeCell ref="C31:E31"/>
    <mergeCell ref="C11:F11"/>
    <mergeCell ref="C13:F13"/>
    <mergeCell ref="B19:F19"/>
    <mergeCell ref="B20:B21"/>
    <mergeCell ref="B22:B23"/>
    <mergeCell ref="B24:B25"/>
    <mergeCell ref="C26:E26"/>
    <mergeCell ref="C27:E27"/>
    <mergeCell ref="C28:E28"/>
    <mergeCell ref="C29:E29"/>
    <mergeCell ref="C30:E30"/>
  </mergeCells>
  <pageMargins left="0.23622047244094491" right="0.23622047244094491" top="0.39370078740157483" bottom="0.39370078740157483" header="0.31496062992125984" footer="0.31496062992125984"/>
  <pageSetup paperSize="9" fitToHeight="0" orientation="portrait" verticalDpi="4294967293" r:id="rId1"/>
  <headerFooter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№п.п. 4</vt:lpstr>
      <vt:lpstr>Лист1</vt:lpstr>
      <vt:lpstr>№п.п. 1</vt:lpstr>
      <vt:lpstr>№п.п. 2</vt:lpstr>
      <vt:lpstr>№п.п. 3</vt:lpstr>
      <vt:lpstr>Лист2</vt:lpstr>
      <vt:lpstr>'№п.п. 1'!Заголовки_для_печати</vt:lpstr>
      <vt:lpstr>'№п.п. 2'!Заголовки_для_печати</vt:lpstr>
      <vt:lpstr>'№п.п. 3'!Заголовки_для_печати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Nadezhda</dc:creator>
  <cp:lastModifiedBy>JT213-1</cp:lastModifiedBy>
  <cp:lastPrinted>2023-02-27T09:36:02Z</cp:lastPrinted>
  <dcterms:created xsi:type="dcterms:W3CDTF">2014-05-08T09:51:02Z</dcterms:created>
  <dcterms:modified xsi:type="dcterms:W3CDTF">2023-05-15T11:34:59Z</dcterms:modified>
</cp:coreProperties>
</file>