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8085" activeTab="4"/>
  </bookViews>
  <sheets>
    <sheet name="№п.п. 4" sheetId="5" r:id="rId1"/>
    <sheet name="Лист1" sheetId="1" r:id="rId2"/>
    <sheet name="№п.п. 1" sheetId="2" r:id="rId3"/>
    <sheet name="№п.п. 2" sheetId="3" r:id="rId4"/>
    <sheet name="№п.п. 3" sheetId="4" r:id="rId5"/>
    <sheet name="ГИКЭ" sheetId="6" r:id="rId6"/>
    <sheet name="Экспертиза сметной стоим" sheetId="7" r:id="rId7"/>
  </sheets>
  <definedNames>
    <definedName name="_xlnm.Print_Titles" localSheetId="2">'№п.п. 1'!$18:$18</definedName>
    <definedName name="_xlnm.Print_Titles" localSheetId="3">'№п.п. 2'!$18:$18</definedName>
    <definedName name="_xlnm.Print_Titles" localSheetId="4">'№п.п. 3'!$18:$18</definedName>
    <definedName name="_xlnm.Print_Titles" localSheetId="1">Лист1!$18:$18</definedName>
    <definedName name="_xlnm.Print_Titles" localSheetId="6">'Экспертиза сметной стоим'!$18:$18</definedName>
  </definedNames>
  <calcPr calcId="125725" refMode="R1C1"/>
</workbook>
</file>

<file path=xl/calcChain.xml><?xml version="1.0" encoding="utf-8"?>
<calcChain xmlns="http://schemas.openxmlformats.org/spreadsheetml/2006/main">
  <c r="E20" i="7"/>
  <c r="F20" s="1"/>
  <c r="F24" s="1"/>
  <c r="F25" s="1"/>
  <c r="F26" s="1"/>
  <c r="D20" i="5" s="1"/>
  <c r="E20" s="1"/>
  <c r="G20" s="1"/>
  <c r="I20" s="1"/>
  <c r="D21" l="1"/>
  <c r="D22" s="1"/>
  <c r="E22"/>
  <c r="G19"/>
  <c r="G21" s="1"/>
  <c r="G22" s="1"/>
  <c r="E19"/>
  <c r="E21" s="1"/>
  <c r="F14" i="6"/>
  <c r="G14" s="1"/>
  <c r="F13"/>
  <c r="G13" s="1"/>
  <c r="G12"/>
  <c r="F12"/>
  <c r="G11"/>
  <c r="G10"/>
  <c r="F10"/>
  <c r="F9"/>
  <c r="G9" s="1"/>
  <c r="G15" s="1"/>
  <c r="I19" i="5" l="1"/>
  <c r="I21" s="1"/>
  <c r="I22" s="1"/>
</calcChain>
</file>

<file path=xl/comments1.xml><?xml version="1.0" encoding="utf-8"?>
<comments xmlns="http://schemas.openxmlformats.org/spreadsheetml/2006/main">
  <authors>
    <author>Алексей</author>
    <author>Alex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Титул::&lt;Локальный номер&gt;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сводки затрат&gt;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Титул::&lt;Отчетный период&gt;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КС-3::&lt;Номер п.п.&gt;</t>
        </r>
      </text>
    </comment>
    <comment ref="B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КС-3::&lt;Тип строки&gt; &lt;Номер сметного расчета&gt;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КС-3::&lt;Наименование работ&gt;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КС-3::&lt;ПЗ&gt;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КС-3::&lt;Итого до ЛЗ&gt;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КС-3::&lt;Уровень цен&gt;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КС-3::&lt;Итого (без налогов)&gt;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КС-3::&lt;Налоги&gt;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КС-3::&lt;Всего&gt;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comments3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comments4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comments5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comments6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<sst xmlns="http://schemas.openxmlformats.org/spreadsheetml/2006/main" count="693" uniqueCount="358">
  <si>
    <t>Форма 2п</t>
  </si>
  <si>
    <t>на проектные (изыскательские)  работы</t>
  </si>
  <si>
    <t>№ пп</t>
  </si>
  <si>
    <t>Характеристика предприятия,
здания, сооружения или вид работ</t>
  </si>
  <si>
    <t>(договору, дополнительному соглашению)</t>
  </si>
  <si>
    <t>Приложение к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</si>
  <si>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</si>
  <si>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</si>
  <si>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</si>
  <si>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Наименование организации заказчика:</t>
  </si>
  <si>
    <t xml:space="preserve">СМЕТА № 1   </t>
  </si>
  <si>
    <t>Итого по расчету: 1 767 919,84 руб.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</si>
  <si>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</si>
  <si>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</si>
  <si>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Предварительное обследование состояния материалов памятника</t>
  </si>
  <si>
    <t>Фасад 1,1,2,3,4,5,6</t>
  </si>
  <si>
    <t xml:space="preserve">Предварительное ознакомление с литературными и графическими материалами и выдачей краткой справки, 1(памятник) </t>
  </si>
  <si>
    <t xml:space="preserve">
(СЦНПР_91-1-2-1) </t>
  </si>
  <si>
    <t>(220*1)*14,6,
где количество 1=1</t>
  </si>
  <si>
    <t>3 212,00</t>
  </si>
  <si>
    <t xml:space="preserve"> письму МК РФ № 01-211/16-14 от 13.10.1998г. Кинф=14,6 К=14,6;</t>
  </si>
  <si>
    <t xml:space="preserve"> </t>
  </si>
  <si>
    <t xml:space="preserve"> Стадийность проектирования</t>
  </si>
  <si>
    <t xml:space="preserve">Историко-архивные и библиографические изыскания. Памятники с простой историей строительства, имеющие небольшие переделки и незначительные утраты первоначального облика: время постройки XVIII в, 1(памятник) </t>
  </si>
  <si>
    <t xml:space="preserve">
(СЦНПР_91-1-4-2-Б) </t>
  </si>
  <si>
    <t>(1130*1)*14,6,
где количество 1=1</t>
  </si>
  <si>
    <t>16 498,00</t>
  </si>
  <si>
    <t xml:space="preserve"> Стадийность проектирования;</t>
  </si>
  <si>
    <t>Составление библиографического списка и описи архивных дел ;</t>
  </si>
  <si>
    <t>Выписки из архивных и библиографических источников, просмотр музейных и архивных фондов, гравюр, акварелей и т.д. ;</t>
  </si>
  <si>
    <t>Котн=0%</t>
  </si>
  <si>
    <t xml:space="preserve">Составление исторических записок, справок по памятникам до XVIII века вне зависимости от утраты первоначального облика, а также по памятникам XVIII, XIX веков, с утратой первоначального облика более 30% со сложной историей строительства: на основе опубликованных материалов, 25(печатный лист) </t>
  </si>
  <si>
    <t xml:space="preserve">
(СЦНПР_91-1-5-3-А) </t>
  </si>
  <si>
    <t>(560*25)*14,6,
где количество 25=25</t>
  </si>
  <si>
    <t>204 400,00</t>
  </si>
  <si>
    <t>Фотофиксация</t>
  </si>
  <si>
    <t xml:space="preserve">Документально-протокольная съемка (негатив), размер до 9х12 см, 66*10=660(негатив) </t>
  </si>
  <si>
    <t xml:space="preserve">
(СЦНПР_91-8-3-3) </t>
  </si>
  <si>
    <t>(3,52*660)*14,6,
где количество 660=66*10</t>
  </si>
  <si>
    <t>33 918,72</t>
  </si>
  <si>
    <t xml:space="preserve">Документально-протокольная съемка, контактная печать (отпечаток), размер до 9х12 см, 66*10=660(отпечаток) </t>
  </si>
  <si>
    <t xml:space="preserve">
(СЦНПР_91-8-3-3-А) </t>
  </si>
  <si>
    <t>(0,19*660)*14,6,
где количество 660=66*10</t>
  </si>
  <si>
    <t>1 830,84</t>
  </si>
  <si>
    <t xml:space="preserve">Цветное фото. Размер негатива, отпечатка до 9х12 см, съемка (негатив, слайд), 66*10=660(негатив, слайд) </t>
  </si>
  <si>
    <t xml:space="preserve">
(СЦНПР_91-8-5-4-А) </t>
  </si>
  <si>
    <t>(13,3*660)*14,6,
где количество 660=66*10</t>
  </si>
  <si>
    <t>128 158,80</t>
  </si>
  <si>
    <t xml:space="preserve">Цветное фото. Размер негатива, отпечатка до 9х12 см, печать с цветного негатива на трехслойной бумаге, 66*10=660(негатив, слайд) </t>
  </si>
  <si>
    <t xml:space="preserve">
(СЦНПР_91-8-5-4-В) </t>
  </si>
  <si>
    <t>(5,6*660)*14,6,
где количество 660=66*10</t>
  </si>
  <si>
    <t>53 961,60</t>
  </si>
  <si>
    <t>Итоги по разделу 1 Предварительное обследование состояния материалов памятника:</t>
  </si>
  <si>
    <t xml:space="preserve">   Итого Поз. 1-7</t>
  </si>
  <si>
    <t>441 979,96</t>
  </si>
  <si>
    <t xml:space="preserve">   Всего c учетом "Письмо МК РФ № 107-01-39/10-КЧ от 20.12.2011г; к= 4,0000"</t>
  </si>
  <si>
    <t>1 767 919,84</t>
  </si>
  <si>
    <t xml:space="preserve">   Итого по разделу 1 Предварительное обследование состояния материалов памятника</t>
  </si>
  <si>
    <t>Итоги по смете:</t>
  </si>
  <si>
    <t xml:space="preserve">   ВСЕГО по смете</t>
  </si>
  <si>
    <t xml:space="preserve">СМЕТА № 2   </t>
  </si>
  <si>
    <t>Итого по расчету: 1 945 940,56 руб.</t>
  </si>
  <si>
    <t>Раздел 1. Обследование</t>
  </si>
  <si>
    <t xml:space="preserve">Обмеры конструкций памятника, масштаб чертежа 1:50: категория сложности II, 10*3=30(лист) </t>
  </si>
  <si>
    <t xml:space="preserve">
(СЦНПР_91-1-9-1-Б) </t>
  </si>
  <si>
    <t>(158*30)*14,6*1,5*1,3*1,3,
где количество 30=10*3</t>
  </si>
  <si>
    <t>175 432,14</t>
  </si>
  <si>
    <t>Р.1 Гл.2 п.12 При обмере памятников из естественного камня с замерами каждого блока  К=1,5;</t>
  </si>
  <si>
    <t>Р.1 Гл.2 п.11, таб.1-6 Обмеры на высоте свыше 12 метров К=1,3;</t>
  </si>
  <si>
    <t>Р.1 Гл.2 п.11, таб.1-6 Обмеры с подмостей, стремянок, лестниц К=1,3;</t>
  </si>
  <si>
    <t>Полевые работы: обмер памятника в натуре с зарисовкой обмерных схем (кроки), с постановкой на них размеров, нулевки и т.д. ;</t>
  </si>
  <si>
    <t>Камеральная обработка: составление обмерных чертежей на ватмане по обмерным схемам в заданном масштабе с нанесением надписей, размеров и пр. ;</t>
  </si>
  <si>
    <t>Камеральная обработка: обводка тушью ;</t>
  </si>
  <si>
    <t xml:space="preserve">Зондаж, размер до 1м2, глубина более 0,3 м, 10*3=30(зонд) </t>
  </si>
  <si>
    <t xml:space="preserve">
(СЦНПР_91-1-10-1-В) </t>
  </si>
  <si>
    <t>(31*30)*14,6,
где количество 30=10*3</t>
  </si>
  <si>
    <t>13 578,00</t>
  </si>
  <si>
    <t xml:space="preserve">Шурф, размер до 4м2, глубина до 5 м, 10*3=30(шурф) </t>
  </si>
  <si>
    <t xml:space="preserve">
(СЦНПР_91-1-10-2-Б) </t>
  </si>
  <si>
    <t>(77*30)*14,6,
где количество 30=10*3</t>
  </si>
  <si>
    <t>33 726,00</t>
  </si>
  <si>
    <t xml:space="preserve">Фиксация по шурфам и зондажам с привязкой к нулевке с вычерчиванием в карандаше на ватмане с обводкой тушью, масштаб 1:10, 1:5, 10*2=20(форматка) </t>
  </si>
  <si>
    <t xml:space="preserve">
(СЦНПР_91-1-11-2) </t>
  </si>
  <si>
    <t>(27*20)*14,6,
где количество 20=10*2</t>
  </si>
  <si>
    <t>7 884,00</t>
  </si>
  <si>
    <t xml:space="preserve">Разработка схем с показом шурфов, зондажей и фотофиксации, 10*2=20(форматка) </t>
  </si>
  <si>
    <t xml:space="preserve">
(СЦНПР_91-1-11-3) </t>
  </si>
  <si>
    <t>(15*20)*14,6,
где количество 20=10*2</t>
  </si>
  <si>
    <t>4 380,00</t>
  </si>
  <si>
    <t>Итоги по разделу 1 Обследование:</t>
  </si>
  <si>
    <t xml:space="preserve">   Итого Поз. 1-5</t>
  </si>
  <si>
    <t>235 000,14</t>
  </si>
  <si>
    <t>940 000,56</t>
  </si>
  <si>
    <t xml:space="preserve">   Итого по разделу 1 Обследование</t>
  </si>
  <si>
    <t>Раздел 2. Лабораторные исследования</t>
  </si>
  <si>
    <t xml:space="preserve">Предварительное обследование состояния материалов отделки, категория сложности II: интерьер, площадь поверхности отделки до 500 м2, 120(памятник, предмет) </t>
  </si>
  <si>
    <t xml:space="preserve">
(СЦНПР_91-7-2-2-В) </t>
  </si>
  <si>
    <t>(53*120)*14,6,
где количество 120=120</t>
  </si>
  <si>
    <t>92 856,00</t>
  </si>
  <si>
    <t>Предварительное натурное обследование состояния памятника ;</t>
  </si>
  <si>
    <t>Состояние программы работ и сметы-калькуляции ;</t>
  </si>
  <si>
    <t xml:space="preserve">Исследование состояния отдельных архитектурно-конструктивных и декоративных элементов памятника, площадь исследуемой конструкции, элемента до 50 м2: категория сложности II, 1(памятник) </t>
  </si>
  <si>
    <t xml:space="preserve">
(СЦНПР_91-7-5-1-Б) </t>
  </si>
  <si>
    <t>(240*1)*14,6,
где количество 1=1</t>
  </si>
  <si>
    <t>3 504,00</t>
  </si>
  <si>
    <t>Натурное исследование состояния материалов (полевые работы) ;</t>
  </si>
  <si>
    <t>Изучение документации по памятнику (сведения по истории строительства, о строительных материалах) ;</t>
  </si>
  <si>
    <t>Составление заключения о состоянии материалов памятника ;</t>
  </si>
  <si>
    <t xml:space="preserve">Исследование состояния отдельных архитектурно-конструктивных и декоративных элементов памятника, площадь исследуемой конструкции, элемента до 700 м2: категория сложности II, 1(памятник) </t>
  </si>
  <si>
    <t xml:space="preserve">
(СЦНПР_91-7-5-5-Б) </t>
  </si>
  <si>
    <t>(670*1)*14,6,
где количество 1=1</t>
  </si>
  <si>
    <t>9 782,00</t>
  </si>
  <si>
    <t xml:space="preserve">Отбор проб красочного слоя, грунта, лавкаса, лаковых слоев, декоративных металлических покрытий и проб микологических и микробиологических поражений на памятнике, 55*5=275(1 проба) </t>
  </si>
  <si>
    <t xml:space="preserve">
(СЦНПР_91-7-12-2) </t>
  </si>
  <si>
    <t>(4*275)*14,6,
где количество 275=55*5</t>
  </si>
  <si>
    <t>16 060,00</t>
  </si>
  <si>
    <t xml:space="preserve">Подготовка проб (образцов) к исследованию, 55(образец, проба) </t>
  </si>
  <si>
    <t xml:space="preserve">
(СЦНПР_91-7-13-1-А) </t>
  </si>
  <si>
    <t>(1*55)*14,6,
где количество 55=55</t>
  </si>
  <si>
    <t xml:space="preserve">Микроскопические исследования пробы содержащей более 3-х компонентов, 55(образец, проба) </t>
  </si>
  <si>
    <t xml:space="preserve">
(СЦНПР_91-7-13-4-Б) </t>
  </si>
  <si>
    <t>(21*55)*14,6,
где количество 55=55</t>
  </si>
  <si>
    <t>16 863,00</t>
  </si>
  <si>
    <t xml:space="preserve">Комплексный количественный анализ (содержание и состав водорастворимых солей), 55(образец, проба) </t>
  </si>
  <si>
    <t xml:space="preserve">
(СЦНПР_91-7-13-24) </t>
  </si>
  <si>
    <t>(127*55)*14,6,
где количество 55=55</t>
  </si>
  <si>
    <t>101 981,00</t>
  </si>
  <si>
    <t xml:space="preserve">Исследование состояния материалов отделки памятников. Площадь исследуемой поверхности 200 м2: штукатурки, лепной декор, искусственный мрамор и т.п., категория сложности II, 1(памятник) </t>
  </si>
  <si>
    <t xml:space="preserve">
(СЦНПР_91-7-8-1-Б) </t>
  </si>
  <si>
    <t>(210*1)*14,6,
где количество 1=1</t>
  </si>
  <si>
    <t>3 066,00</t>
  </si>
  <si>
    <t>Изучение документации по памятнику (сведения об истории строительства отделочных материалах) ;</t>
  </si>
  <si>
    <t>Составление заключения о состоянии материалов ;</t>
  </si>
  <si>
    <t xml:space="preserve">Исследование состояния материалов отделки памятников. Площадь исследуемой поверхности 200 м2: покраска фасадов и интерьеров, категория сложности II, 1(памятник) </t>
  </si>
  <si>
    <t xml:space="preserve">
(СЦНПР_91-7-8-1-Д) </t>
  </si>
  <si>
    <t>Итоги по разделу 2 Лабораторные исследования:</t>
  </si>
  <si>
    <t xml:space="preserve">   Итого Поз. 6-15</t>
  </si>
  <si>
    <t>251 485,00</t>
  </si>
  <si>
    <t>1 005 940,00</t>
  </si>
  <si>
    <t xml:space="preserve">   Итого по разделу 2 Лабораторные исследования</t>
  </si>
  <si>
    <t xml:space="preserve">   Итого Поз. 1-15</t>
  </si>
  <si>
    <t>486 485,14</t>
  </si>
  <si>
    <t>1 945 940,56</t>
  </si>
  <si>
    <t xml:space="preserve">СМЕТА № 3   </t>
  </si>
  <si>
    <t>Итого по расчету: 223 867,42 руб.</t>
  </si>
  <si>
    <t>Раздел 1. Полевые работы</t>
  </si>
  <si>
    <t xml:space="preserve">Разбивка геодезической строительной сетки, основных осей зданий и сооружений проложением ходов полигонометрии 2 разряда при длине разбивочных сторон 200 м: категория сложности 1, полевые работы, 4(1 км строительной сетки) </t>
  </si>
  <si>
    <t xml:space="preserve">СБЦ "Инженерно-геодезические изыскания при строительстве и эксплуатации зданий и сооружений (2006)" табл.15 п.5-1-1
(СБЦ105-15-5-1-1) </t>
  </si>
  <si>
    <t>(3422*4)*1,75*0,85*1,1875*1,15*1,3,
где количество 4=4</t>
  </si>
  <si>
    <t>36 146,96</t>
  </si>
  <si>
    <t>ОП п.15е При необходимости выполнения картографических работ с составлением планов (продольных профилей) в двух видах - на бумажном носителе и в электронном виде К=1,75;</t>
  </si>
  <si>
    <t>ОУ п.14 При проведении полевых работ без выплаты работникам полевого довольствия или командировочных К=0,85;</t>
  </si>
  <si>
    <t>Внутр_тр Расходы по внутреннему транспорту при расстоянии от базы до участка изысканий 20-30 км, при сметной ст-ти полевых изыск. работ до 75 тыс. руб. К=1,1875;</t>
  </si>
  <si>
    <t>п.13 ОУ и Прим.1 Организация и ликвидация работ для изсканий со сметной стоимостью до 30 тыс. руб. применяется К=2,5: 6%*2,5=15% К=1,15;</t>
  </si>
  <si>
    <t>ОУ п.8д таб.3 При районном коэффициенте к заработной плате 1,6 К=1,3;</t>
  </si>
  <si>
    <t>Итоги по разделу 1 Полевые работы:</t>
  </si>
  <si>
    <t xml:space="preserve">   Итого Поз. 1</t>
  </si>
  <si>
    <t xml:space="preserve">   Всего c учетом "Письмо МК РФ от 02.11.2020 № 44016-ИФ/09 к Изысканиям в уровень цен 2000 4,5500"</t>
  </si>
  <si>
    <t>164 468,67</t>
  </si>
  <si>
    <t xml:space="preserve">   Итого по разделу 1 Полевые работы</t>
  </si>
  <si>
    <t>Раздел 2. Камеральные работы</t>
  </si>
  <si>
    <t xml:space="preserve">Разбивка геодезической строительной сетки, основных осей зданий и сооружений проложением ходов полигонометрии 2 разряда при длине разбивочных сторон 200 м: категория сложности 1, камеральные работы, 4(1 км строительной сетки) </t>
  </si>
  <si>
    <t xml:space="preserve">СБЦ "Инженерно-геодезические изыскания при строительстве и эксплуатации зданий и сооружений (2006)" табл.15 п.5-1-2
(СБЦ105-15-5-1-2) </t>
  </si>
  <si>
    <t>(723*4)*1,75*0,85*1,1*1,2*1,3,
где количество 4=4</t>
  </si>
  <si>
    <t>7 381,97</t>
  </si>
  <si>
    <t>ОУ п.15а При необходимости составления плана подземных и надземных сооружений в цвете (красках) К=1,1;</t>
  </si>
  <si>
    <t>ОУ п.15д При необходимости выполнения камеральных и картографических работ с применением компьютерных технологий К=1,2;</t>
  </si>
  <si>
    <t>Итоги по разделу 2 Камеральные работы:</t>
  </si>
  <si>
    <t xml:space="preserve">   Итого Поз. 2</t>
  </si>
  <si>
    <t>33 587,96</t>
  </si>
  <si>
    <t xml:space="preserve">   Итого по разделу 2 Камеральные работы</t>
  </si>
  <si>
    <t>Раздел 3. Отчетная документация</t>
  </si>
  <si>
    <t xml:space="preserve">Составление технического отчета (пояснительной записки) по геодезическим работам: стоимость работ до 100 тыс.руб. - 6,6%, 1(1 отчет) </t>
  </si>
  <si>
    <t xml:space="preserve">СБЦ "Инженерно-геодезические изыскания при строительстве и эксплуатации зданий и сооружений (2006)" табл.68 п.1
(СБЦ105-68-1) </t>
  </si>
  <si>
    <t>6,6% от 36146,96,
где количество 1=1</t>
  </si>
  <si>
    <t>2 385,70</t>
  </si>
  <si>
    <t xml:space="preserve">Составление программы (предписания) по геодезическим работам: стоимость работ до 100 тыс.руб. - 3,4%, 1(1 программа) </t>
  </si>
  <si>
    <t xml:space="preserve">СБЦ "Инженерно-геодезические изыскания при строительстве и эксплуатации зданий и сооружений (2006)" табл.67 п.1
(СБЦ105-67-1) </t>
  </si>
  <si>
    <t>3,4% от 36146,96,
где количество 1=1</t>
  </si>
  <si>
    <t>1 229,00</t>
  </si>
  <si>
    <t xml:space="preserve">Составление чертежей поперечных разрезов окон, дверей, ворот, конструкций перекрытий, лестниц и пр. в масштабах 1:50: категория сложности 1, 6(1 лист (А1)) </t>
  </si>
  <si>
    <t xml:space="preserve">СБЦ "Инженерно-геодезические изыскания при строительстве и эксплуатации зданий и сооружений (2006)" табл.49 п.36-1
(СБЦ105-49-36-1) </t>
  </si>
  <si>
    <t>343*6,
где количество 6=6</t>
  </si>
  <si>
    <t>2 058,00</t>
  </si>
  <si>
    <t>Итоги по разделу 3 Отчетная документация:</t>
  </si>
  <si>
    <t xml:space="preserve">   Итого Поз. 3-5</t>
  </si>
  <si>
    <t>5 672,70</t>
  </si>
  <si>
    <t>25 810,79</t>
  </si>
  <si>
    <t xml:space="preserve">   Итого по разделу 3 Отчетная документация</t>
  </si>
  <si>
    <t>49 201,63</t>
  </si>
  <si>
    <t>223 867,42</t>
  </si>
  <si>
    <t xml:space="preserve">СМЕТА № 4   </t>
  </si>
  <si>
    <t>Итого по расчету: 5 983 833,36 руб.</t>
  </si>
  <si>
    <t>Раздел 1. Новый Раздел</t>
  </si>
  <si>
    <t>Разработка рабочего проектирования</t>
  </si>
  <si>
    <t xml:space="preserve">Комплексная разработка эскизного проекта реставрации, объем памятника до 10,0 тыс.м3: категория сложности II, 1(памятник) </t>
  </si>
  <si>
    <t xml:space="preserve">
(СЦНПР_91-1-13-8-Б) </t>
  </si>
  <si>
    <t>(2020*1)*14,6*0,6,
где количество 1=1</t>
  </si>
  <si>
    <t>17 695,20</t>
  </si>
  <si>
    <t xml:space="preserve"> письму МК РФ № 01-211/16-14 от 13.10.1998г. Кинф К=14,6;</t>
  </si>
  <si>
    <t xml:space="preserve"> Стадийность проектирования К=0,6</t>
  </si>
  <si>
    <t xml:space="preserve">Рабочая документация, площадь фасадов до 10,0 м2: категория сложности II, 1(памятник) </t>
  </si>
  <si>
    <t xml:space="preserve">
(СЦНПР_91-1-15-8-Б) </t>
  </si>
  <si>
    <t>(4710*1)*14,6*0,6,
где количество 1=1</t>
  </si>
  <si>
    <t>41 259,60</t>
  </si>
  <si>
    <t xml:space="preserve">Разработка рабочих чертежей: фрагменты фасадов интерьеров и развертки стен, масштаб 1:25, 1:20: категория сложности II, 40*2=80(лист) </t>
  </si>
  <si>
    <t xml:space="preserve">
(СЦНПР_91-1-16-1-Б) </t>
  </si>
  <si>
    <t>(190*80)*14,6*0,6,
где количество 80=40*2</t>
  </si>
  <si>
    <t>133 152,00</t>
  </si>
  <si>
    <t xml:space="preserve">Разработка рабочих чертежей: отдельные архитектурные детали, масштаб 1:10, 1:5, 1:1: категория сложности II, 40*2=80(лист) </t>
  </si>
  <si>
    <t xml:space="preserve">
(СЦНПР_91-1-16-4-Б) </t>
  </si>
  <si>
    <t>(200*80)*14,6*0,6,
где количество 80=40*2</t>
  </si>
  <si>
    <t>140 160,00</t>
  </si>
  <si>
    <t xml:space="preserve">Разработка рабочих чертежей: шаблоны с показом материалов, масштаб 1:1: категория сложности II, 40*2=80(лист) </t>
  </si>
  <si>
    <t xml:space="preserve">
(СЦНПР_91-1-16-5-Б) </t>
  </si>
  <si>
    <t>(125*80)*14,6*0,6,
где количество 80=40*2</t>
  </si>
  <si>
    <t>87 600,00</t>
  </si>
  <si>
    <t xml:space="preserve">Разработка рабочих чертежей изделия (план фасада, разрезы), масштаб 1:10: категория сложности II, 40*2=80(лист) </t>
  </si>
  <si>
    <t xml:space="preserve">
(СЦНПР_91-1-17-1-Б) </t>
  </si>
  <si>
    <t xml:space="preserve">Разработка шаблонов, масштаб 1:1: категория сложности II, 40*2=80(лист) </t>
  </si>
  <si>
    <t xml:space="preserve">
(СЦНПР_91-1-17-3-Б) </t>
  </si>
  <si>
    <t>(85*80)*14,6*0,6,
где количество 80=40*2</t>
  </si>
  <si>
    <t>59 568,00</t>
  </si>
  <si>
    <t xml:space="preserve">Составление колерных образцов покраски фасадов или интерьеров: категория сложности II, 40*5=200(образец) </t>
  </si>
  <si>
    <t xml:space="preserve">
(СЦНПР_91-1-18-4-Б) </t>
  </si>
  <si>
    <t>(11*200)*14,6*0,6,
где количество 200=40*5</t>
  </si>
  <si>
    <t>19 272,00</t>
  </si>
  <si>
    <t xml:space="preserve">Графический подсчет поверхностей криволинейной формы для определения площади позолоты и других цветных металлов с составлением схем формул и пояснительной записки: категория сложности II, 40(форм схемы) </t>
  </si>
  <si>
    <t xml:space="preserve">
(СЦНПР_91-1-18-7-Б) </t>
  </si>
  <si>
    <t>(31*40)*14,6*0,6,
где количество 40=40</t>
  </si>
  <si>
    <t>10 862,40</t>
  </si>
  <si>
    <t>Конструкции кровли</t>
  </si>
  <si>
    <t xml:space="preserve">Разработка рабочих чертежей общего вида конструкций, масштаб 1:50: категория сложности II, 4(лист) </t>
  </si>
  <si>
    <t xml:space="preserve">
(СЦНПР_91-1-19-1-Б) </t>
  </si>
  <si>
    <t>(210*4)*14,6*0,6,
где количество 4=4</t>
  </si>
  <si>
    <t>7 358,40</t>
  </si>
  <si>
    <t xml:space="preserve">Разработка рабочих чертежей узлов и деталей конструкций, масштаб 1:10 - 1:1: категория сложности II, 4(лист) </t>
  </si>
  <si>
    <t xml:space="preserve">
(СЦНПР_91-1-19-2-Б) </t>
  </si>
  <si>
    <t>(130*4)*14,6*0,6,
где количество 4=4</t>
  </si>
  <si>
    <t>4 555,20</t>
  </si>
  <si>
    <t>Проект организации реставрации</t>
  </si>
  <si>
    <t xml:space="preserve">Составление ведомости объемов реставрационных работ с составлением календарного графика производства работ, 20(ведомость с графиком) </t>
  </si>
  <si>
    <t xml:space="preserve">
(СЦНПР_91-1-20-1) </t>
  </si>
  <si>
    <t>(199*20)*14,6*0,6,
где количество 20=20</t>
  </si>
  <si>
    <t>34 864,80</t>
  </si>
  <si>
    <t xml:space="preserve">Составление ведомости потребности в трудовых ресурсах с составлением графика движения рабочей силы, 20(ведомость с графиком) </t>
  </si>
  <si>
    <t xml:space="preserve">
(СЦНПР_91-1-20-2) </t>
  </si>
  <si>
    <t>(168*20)*14,6*0,6,
где количество 20=20</t>
  </si>
  <si>
    <t>29 433,60</t>
  </si>
  <si>
    <t>Научно-реставрационный отчет</t>
  </si>
  <si>
    <t xml:space="preserve">Научно-реставрационный отчет: II категория - памятники истории и культуры XVII - XVIII вв. с утратой первоначального облика до 50%, памятники истории и культуры XIX века, с утратой первоначального облика более 50% , 100(п/лист текст. материала) </t>
  </si>
  <si>
    <t xml:space="preserve">
(СЦНПР_91-1-22-2) </t>
  </si>
  <si>
    <t>(760*100)*14,6*0,6,
где количество 100=100</t>
  </si>
  <si>
    <t>665 760,00</t>
  </si>
  <si>
    <t xml:space="preserve">Научно-реставрационный отчет: составление научно-методических указаний, технологических карт, рабочих инструкций по производству реставрационных и прочих работ по памятнику, 5(п/п) </t>
  </si>
  <si>
    <t xml:space="preserve">
(СЦНПР_91-1-22-4) </t>
  </si>
  <si>
    <t>(600*5)*14,6*0,6,
где количество 5=5</t>
  </si>
  <si>
    <t>26 280,00</t>
  </si>
  <si>
    <t xml:space="preserve">Научно-реставрационный отчет: альбом фотоиллюстраций с подбором наклейкой, компоновкой и составлением кратких аннотаций, включающих в себя до 20 фотографий, 100(альбом до 5 экз.) </t>
  </si>
  <si>
    <t xml:space="preserve">
(СЦНПР_91-1-22-5) </t>
  </si>
  <si>
    <t>(78*100)*14,6*0,6,
где количество 100=100</t>
  </si>
  <si>
    <t>68 328,00</t>
  </si>
  <si>
    <t xml:space="preserve">При увеличении количества фотографий более 20 к позициям 1-5 на каждые 5 фотографий прибавлять, 40(5 фото) </t>
  </si>
  <si>
    <t xml:space="preserve">
(СЦНПР_91-1-22-прим) </t>
  </si>
  <si>
    <t>(16*40)*14,6*0,6,
где количество 40=40</t>
  </si>
  <si>
    <t>5 606,40</t>
  </si>
  <si>
    <t>Сметная документация</t>
  </si>
  <si>
    <t xml:space="preserve">Составление описи работ (ведомости объемов работ) при наличии по объектам проектно-технической документации: реставрационные, ремонтно-реставрационные, консервационные работы, 100/10=10(10 позиций описи) </t>
  </si>
  <si>
    <t xml:space="preserve">
(СЦНПР_91-3-3-2-А) </t>
  </si>
  <si>
    <t>(26,3*10)*14,6*0,6,
где количество 10=100/10</t>
  </si>
  <si>
    <t>2 303,88</t>
  </si>
  <si>
    <t xml:space="preserve">Составление смет на реставрационно-восстановительные, реставрационные, консервационные работы , 100/10=10(10 позиций сметы) </t>
  </si>
  <si>
    <t xml:space="preserve">
(СЦНПР_91-3-4-1) </t>
  </si>
  <si>
    <t>(17,6*10)*14,6*0,6,
где количество 10=100/10</t>
  </si>
  <si>
    <t>1 541,76</t>
  </si>
  <si>
    <t xml:space="preserve">Составление пояснительной записки к смете, 5(1 стр. машинописного текста через 1,5 интервала) </t>
  </si>
  <si>
    <t xml:space="preserve">
(СЦНПР_91-3-7-3) </t>
  </si>
  <si>
    <t>(4,5*5)*14,6*0,6,
где количество 5=5</t>
  </si>
  <si>
    <t>Итоги по разделу 1 Новый Раздел:</t>
  </si>
  <si>
    <t xml:space="preserve">   Итого Поз. 1-20</t>
  </si>
  <si>
    <t>1 495 958,34</t>
  </si>
  <si>
    <t>5 983 833,36</t>
  </si>
  <si>
    <t xml:space="preserve">   Итого по разделу 1 Новый Раздел</t>
  </si>
  <si>
    <t xml:space="preserve">Заказчик: </t>
  </si>
  <si>
    <t xml:space="preserve">Наименование объекта: </t>
  </si>
  <si>
    <t xml:space="preserve">СВОДКА ЗАТРАТ </t>
  </si>
  <si>
    <t>№ п.п.</t>
  </si>
  <si>
    <t>Номер сметного расчета</t>
  </si>
  <si>
    <t>Наименование работ и затрат</t>
  </si>
  <si>
    <t>Сметная стоимость</t>
  </si>
  <si>
    <t>Итого</t>
  </si>
  <si>
    <t>Уровень цен</t>
  </si>
  <si>
    <t>Итого (без налогов)</t>
  </si>
  <si>
    <t>Налоги</t>
  </si>
  <si>
    <t>Всего</t>
  </si>
  <si>
    <t>Прямые затраты</t>
  </si>
  <si>
    <t>ПС 1</t>
  </si>
  <si>
    <t>БИМ</t>
  </si>
  <si>
    <t>ПС 2</t>
  </si>
  <si>
    <t>ПС 3</t>
  </si>
  <si>
    <t>ПС 4</t>
  </si>
  <si>
    <t/>
  </si>
  <si>
    <t>Итого по разделу 1 Новый Раздел</t>
  </si>
  <si>
    <t>Всего по сводке затрат</t>
  </si>
  <si>
    <t>НДС не облагается</t>
  </si>
  <si>
    <t xml:space="preserve">Предварительное обследование </t>
  </si>
  <si>
    <t>Обследование</t>
  </si>
  <si>
    <t xml:space="preserve">Инженерно-геодезические изыскания при строительстве и эксплуатации зданий и сооружений </t>
  </si>
  <si>
    <t>№№ п.п.</t>
  </si>
  <si>
    <t>Наименование и характеристика                                    работ и расчет стоимости</t>
  </si>
  <si>
    <t>Обоснование стоимости</t>
  </si>
  <si>
    <t>Измеритель</t>
  </si>
  <si>
    <t>Кол-во</t>
  </si>
  <si>
    <t>Цена (руб.)</t>
  </si>
  <si>
    <t>Стоимость (руб.)</t>
  </si>
  <si>
    <r>
      <t xml:space="preserve">РНиП 4.05.01-93 - Методические рекомендации по определению стоимости научно-проектных работ для реставрации недвижимых памятников истории и культуры (утв. Приказом МК РФ от 29.12.1993 г. №810);
</t>
    </r>
    <r>
      <rPr>
        <b/>
        <sz val="9"/>
        <rFont val="Times New Roman CYR"/>
        <charset val="204"/>
      </rPr>
      <t>С</t>
    </r>
    <r>
      <rPr>
        <b/>
        <sz val="7"/>
        <rFont val="Times New Roman CYR"/>
        <charset val="204"/>
      </rPr>
      <t>нпр</t>
    </r>
    <r>
      <rPr>
        <b/>
        <sz val="9"/>
        <rFont val="Times New Roman CYR"/>
        <charset val="204"/>
      </rPr>
      <t>=С</t>
    </r>
    <r>
      <rPr>
        <b/>
        <sz val="7"/>
        <rFont val="Times New Roman CYR"/>
        <charset val="204"/>
      </rPr>
      <t>чд*</t>
    </r>
    <r>
      <rPr>
        <b/>
        <sz val="9"/>
        <rFont val="Times New Roman CYR"/>
        <charset val="204"/>
      </rPr>
      <t>Т</t>
    </r>
    <r>
      <rPr>
        <b/>
        <sz val="7"/>
        <rFont val="Times New Roman CYR"/>
        <charset val="204"/>
      </rPr>
      <t>чд</t>
    </r>
    <r>
      <rPr>
        <b/>
        <sz val="9"/>
        <rFont val="Times New Roman CYR"/>
        <charset val="204"/>
      </rPr>
      <t>*К</t>
    </r>
    <r>
      <rPr>
        <b/>
        <u/>
        <sz val="9"/>
        <rFont val="Times New Roman CYR"/>
        <charset val="204"/>
      </rPr>
      <t>;</t>
    </r>
    <r>
      <rPr>
        <b/>
        <sz val="9"/>
        <rFont val="Times New Roman CYR"/>
        <charset val="204"/>
      </rPr>
      <t xml:space="preserve">
</t>
    </r>
    <r>
      <rPr>
        <sz val="9"/>
        <rFont val="Times New Roman CYR"/>
        <charset val="204"/>
      </rPr>
      <t>Счд=540 - стоимость человеко-дня - Письмо № 01-211/16-14 от 13.10.1998;
И=4 - Письмо МК РФ от 20.12.2011 г. № 107-01-39/10-КЧ.</t>
    </r>
  </si>
  <si>
    <t>Предварительные работы (ознакомление с документацией)
Ц=2,05*540*4=4428,00</t>
  </si>
  <si>
    <t>РНиП 4.05.01-93, Раздел 1, Табл. 1.2, п.5.3</t>
  </si>
  <si>
    <t>памятник</t>
  </si>
  <si>
    <t>Историко-архивные и библиографические исследования
Ц=77,61*540*4=167637,60</t>
  </si>
  <si>
    <t>РНиП 4.05.01-93, Раздел 1, Табл. 1.3, п.1.4</t>
  </si>
  <si>
    <t>Копирование, оформление архивных схем, чертежей, планов и др.
Ц=0,24*540*4=518,40</t>
  </si>
  <si>
    <t>РНиП 4.05.01-93, Раздел 2, Табл. 2.3, п.2.4</t>
  </si>
  <si>
    <t>форматка</t>
  </si>
  <si>
    <t>Натурная фотофиксация
Ц=(0,014+0,167*4)*540*4=1473,12</t>
  </si>
  <si>
    <t>РНиП 4.05.01-93, Раздел 6, Табл. 6.4, пп. 1.3, 5.5</t>
  </si>
  <si>
    <t>негатив и
4 отпечатка</t>
  </si>
  <si>
    <t>Историческая записка
Ц=(20,55+30,83)*0,5*1,35*540*4=74912,04</t>
  </si>
  <si>
    <t>РНиП 4.05.01-93, Раздел 1, Табл. 1.3, пп. 2.4, 3.4, 
К=1,35 - Пояснения к табл. п.5</t>
  </si>
  <si>
    <t>Текст акта по результатам государственной историко-культурной экспертизы
Ц=53,28*540*4=115084,8</t>
  </si>
  <si>
    <t>РНиП 4.05.01-93, Раздел 1, Табл. 1.15, п.3.4</t>
  </si>
  <si>
    <t>печ. лист</t>
  </si>
  <si>
    <t>Итого:</t>
  </si>
  <si>
    <t>Стоимость работ НДС (20%) не облагается в соответствии с п.п.15 ст.149 НК РФ</t>
  </si>
  <si>
    <r>
      <rPr>
        <b/>
        <sz val="12"/>
        <rFont val="Times New Roman"/>
        <family val="1"/>
        <charset val="204"/>
      </rPr>
      <t>СМЕТА-КАЛЬКУЛЯЦИЯ № 5</t>
    </r>
    <r>
      <rPr>
        <sz val="12"/>
        <rFont val="Times New Roman"/>
        <family val="1"/>
        <charset val="204"/>
      </rPr>
      <t xml:space="preserve">
на проведение государственной историко-культурной экспертизы научно-проектной документации для ремонтно-реставрационных работ </t>
    </r>
  </si>
  <si>
    <t xml:space="preserve">СМЕТА-КАЛЬКУЛЯЦИЯ № 5
на проведение государственной историко-культурной экспертизы научно-проектной документации для ремонтно-реставрационных работ </t>
  </si>
  <si>
    <t xml:space="preserve">Раздел 1.Расчет стоимости </t>
  </si>
  <si>
    <t>Постановление Правительства РФ от 05.03.2007 № 145( редю. От 23.06.2022)</t>
  </si>
  <si>
    <t>(1300+5*641,44)+(100000+35*6418,44)*5,6</t>
  </si>
  <si>
    <t xml:space="preserve">   Итого</t>
  </si>
  <si>
    <t xml:space="preserve">НДС не облагается </t>
  </si>
  <si>
    <t>Расчет составлен в уровне цен  на 2 квартал 2022 г.</t>
  </si>
  <si>
    <t>5</t>
  </si>
  <si>
    <t>ПС 5</t>
  </si>
  <si>
    <t xml:space="preserve">Экспертиза определение достоверности сметной стоимости </t>
  </si>
  <si>
    <t>Начальник ПТО                                                          Е.А. Макарова</t>
  </si>
  <si>
    <t xml:space="preserve">объект культурного наследия по адресу: г. Норильск,  Ленинский д. 17  </t>
  </si>
  <si>
    <t xml:space="preserve">объект культурного наследия по адресу: г. Норильск, пр. Ленинский, д.17 </t>
  </si>
  <si>
    <t>Итого по расчету: 1 822 521, 44 руб.</t>
  </si>
  <si>
    <t xml:space="preserve">Экспертиза сметной стоимости объекта культурного наследия по адресу: г. Норильск, пр. Ленинский, д.17 </t>
  </si>
  <si>
    <t>СМЕТА № 5</t>
  </si>
  <si>
    <t>Сводка затрат: на объект культурного наследия, по адресу: г. Норильск, пр. Ленинский, д. 17</t>
  </si>
  <si>
    <t>С. В. Пазина</t>
  </si>
  <si>
    <t>Начальник ПТО                                            С. В. Пазина</t>
  </si>
  <si>
    <t>Начальник ПТО                                                 С. В. Пазина</t>
  </si>
  <si>
    <t>Начальник ПТО                                           С. В. Пазина</t>
  </si>
  <si>
    <t>Начальник ПТО                                              С. В. Пазина</t>
  </si>
  <si>
    <t>Начальник ПТО                                                             С. В. Пазина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</si>
</sst>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0"/>
  </numFmts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7"/>
      <name val="Times New Roman CYR"/>
      <charset val="204"/>
    </font>
    <font>
      <b/>
      <u/>
      <sz val="9"/>
      <name val="Times New Roman CYR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3" fillId="0" borderId="0"/>
    <xf numFmtId="0" fontId="2" fillId="0" borderId="0">
      <alignment horizontal="left" vertical="top"/>
    </xf>
    <xf numFmtId="0" fontId="2" fillId="0" borderId="1" applyBorder="0" applyAlignment="0">
      <alignment horizontal="center"/>
    </xf>
    <xf numFmtId="43" fontId="3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indent="1"/>
    </xf>
    <xf numFmtId="0" fontId="2" fillId="0" borderId="0" xfId="4" applyFont="1" applyBorder="1">
      <alignment horizont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0" borderId="2" xfId="4" applyFont="1" applyBorder="1" applyAlignment="1">
      <alignment vertical="top" wrapText="1"/>
    </xf>
    <xf numFmtId="0" fontId="10" fillId="0" borderId="0" xfId="0" applyFont="1" applyBorder="1"/>
    <xf numFmtId="0" fontId="2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2" fillId="0" borderId="0" xfId="4" applyFont="1" applyBorder="1" applyAlignment="1">
      <alignment wrapText="1"/>
    </xf>
    <xf numFmtId="0" fontId="11" fillId="0" borderId="0" xfId="0" applyFont="1" applyAlignment="1">
      <alignment vertical="top"/>
    </xf>
    <xf numFmtId="0" fontId="10" fillId="0" borderId="2" xfId="0" applyFont="1" applyBorder="1"/>
    <xf numFmtId="0" fontId="2" fillId="0" borderId="0" xfId="5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4" fillId="0" borderId="0" xfId="4" applyFont="1" applyAlignment="1">
      <alignment horizontal="left"/>
    </xf>
    <xf numFmtId="0" fontId="7" fillId="0" borderId="1" xfId="4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2" fillId="0" borderId="0" xfId="4" applyFont="1" applyBorder="1" applyAlignment="1">
      <alignment horizontal="left" vertical="top" wrapText="1"/>
    </xf>
    <xf numFmtId="0" fontId="2" fillId="0" borderId="5" xfId="3" applyBorder="1">
      <alignment horizontal="center" wrapText="1"/>
    </xf>
    <xf numFmtId="0" fontId="2" fillId="0" borderId="6" xfId="3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5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7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17" fillId="0" borderId="0" xfId="6" applyFont="1"/>
    <xf numFmtId="0" fontId="2" fillId="0" borderId="0" xfId="6" applyFont="1"/>
    <xf numFmtId="0" fontId="17" fillId="0" borderId="0" xfId="7" applyFont="1" applyAlignment="1">
      <alignment horizontal="left"/>
    </xf>
    <xf numFmtId="0" fontId="18" fillId="0" borderId="0" xfId="6" applyFont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5" xfId="8" applyFont="1" applyBorder="1" applyAlignment="1">
      <alignment vertical="top" wrapText="1"/>
    </xf>
    <xf numFmtId="0" fontId="2" fillId="0" borderId="0" xfId="6" applyFont="1" applyAlignment="1">
      <alignment horizontal="center" vertical="center"/>
    </xf>
    <xf numFmtId="49" fontId="7" fillId="0" borderId="1" xfId="6" applyNumberFormat="1" applyFont="1" applyBorder="1" applyAlignment="1">
      <alignment horizontal="center" vertical="top" wrapText="1"/>
    </xf>
    <xf numFmtId="49" fontId="7" fillId="0" borderId="1" xfId="6" applyNumberFormat="1" applyFont="1" applyBorder="1" applyAlignment="1">
      <alignment horizontal="left" vertical="top" wrapText="1"/>
    </xf>
    <xf numFmtId="4" fontId="7" fillId="0" borderId="1" xfId="6" applyNumberFormat="1" applyFont="1" applyBorder="1" applyAlignment="1">
      <alignment horizontal="right" vertical="top" wrapText="1"/>
    </xf>
    <xf numFmtId="0" fontId="7" fillId="0" borderId="1" xfId="6" applyFont="1" applyBorder="1" applyAlignment="1">
      <alignment horizontal="right" vertical="top" wrapText="1"/>
    </xf>
    <xf numFmtId="49" fontId="21" fillId="0" borderId="1" xfId="6" applyNumberFormat="1" applyFont="1" applyBorder="1" applyAlignment="1">
      <alignment horizontal="center" vertical="top" wrapText="1"/>
    </xf>
    <xf numFmtId="49" fontId="21" fillId="0" borderId="1" xfId="6" applyNumberFormat="1" applyFont="1" applyBorder="1" applyAlignment="1">
      <alignment horizontal="left" vertical="top" wrapText="1"/>
    </xf>
    <xf numFmtId="4" fontId="21" fillId="0" borderId="1" xfId="6" applyNumberFormat="1" applyFont="1" applyBorder="1" applyAlignment="1">
      <alignment horizontal="right" vertical="top" wrapText="1"/>
    </xf>
    <xf numFmtId="0" fontId="21" fillId="0" borderId="1" xfId="6" applyFont="1" applyBorder="1" applyAlignment="1">
      <alignment horizontal="right" vertical="top" wrapText="1"/>
    </xf>
    <xf numFmtId="0" fontId="2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left" vertical="center" wrapText="1"/>
    </xf>
    <xf numFmtId="49" fontId="2" fillId="0" borderId="0" xfId="6" applyNumberFormat="1" applyFont="1" applyBorder="1" applyAlignment="1">
      <alignment horizontal="center" vertical="center" wrapText="1"/>
    </xf>
    <xf numFmtId="0" fontId="2" fillId="0" borderId="0" xfId="6" applyFont="1" applyAlignment="1"/>
    <xf numFmtId="0" fontId="2" fillId="0" borderId="1" xfId="6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22" fillId="0" borderId="0" xfId="0" applyNumberFormat="1" applyFont="1"/>
    <xf numFmtId="0" fontId="22" fillId="0" borderId="0" xfId="0" applyFont="1"/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top" indent="1"/>
    </xf>
    <xf numFmtId="4" fontId="1" fillId="0" borderId="0" xfId="0" applyNumberFormat="1" applyFont="1" applyFill="1" applyBorder="1" applyAlignment="1">
      <alignment horizontal="righ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top" wrapText="1"/>
    </xf>
    <xf numFmtId="4" fontId="24" fillId="0" borderId="9" xfId="0" applyNumberFormat="1" applyFont="1" applyBorder="1" applyAlignment="1">
      <alignment horizontal="right" vertical="top" wrapText="1"/>
    </xf>
    <xf numFmtId="4" fontId="24" fillId="0" borderId="9" xfId="0" applyNumberFormat="1" applyFont="1" applyFill="1" applyBorder="1" applyAlignment="1">
      <alignment horizontal="right" vertical="top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right" vertical="top" indent="1"/>
    </xf>
    <xf numFmtId="4" fontId="30" fillId="0" borderId="0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horizontal="right" vertical="center"/>
    </xf>
    <xf numFmtId="43" fontId="2" fillId="0" borderId="5" xfId="9" applyFont="1" applyBorder="1" applyAlignment="1">
      <alignment horizontal="center" vertical="top" wrapText="1"/>
    </xf>
    <xf numFmtId="43" fontId="2" fillId="0" borderId="5" xfId="0" applyNumberFormat="1" applyFont="1" applyBorder="1" applyAlignment="1">
      <alignment horizontal="right" vertical="top" wrapText="1"/>
    </xf>
    <xf numFmtId="43" fontId="4" fillId="0" borderId="1" xfId="0" applyNumberFormat="1" applyFont="1" applyBorder="1" applyAlignment="1">
      <alignment horizontal="right" vertical="top" wrapText="1"/>
    </xf>
    <xf numFmtId="0" fontId="32" fillId="0" borderId="0" xfId="0" applyFont="1" applyAlignment="1"/>
    <xf numFmtId="0" fontId="4" fillId="0" borderId="1" xfId="6" applyFont="1" applyBorder="1" applyAlignment="1">
      <alignment horizontal="left" vertical="center" wrapText="1"/>
    </xf>
    <xf numFmtId="49" fontId="20" fillId="0" borderId="1" xfId="6" applyNumberFormat="1" applyFont="1" applyBorder="1" applyAlignment="1">
      <alignment horizontal="left" vertical="top" wrapText="1"/>
    </xf>
    <xf numFmtId="0" fontId="13" fillId="0" borderId="1" xfId="6" applyFont="1" applyBorder="1" applyAlignment="1">
      <alignment horizontal="left" vertical="top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7" xfId="6" applyFont="1" applyFill="1" applyBorder="1" applyAlignment="1">
      <alignment horizontal="center" vertical="center" wrapText="1"/>
    </xf>
    <xf numFmtId="0" fontId="2" fillId="0" borderId="8" xfId="6" applyFont="1" applyFill="1" applyBorder="1" applyAlignment="1">
      <alignment horizontal="center" vertical="center" wrapText="1"/>
    </xf>
    <xf numFmtId="0" fontId="17" fillId="0" borderId="0" xfId="7" applyFont="1" applyAlignment="1">
      <alignment horizontal="left"/>
    </xf>
    <xf numFmtId="0" fontId="19" fillId="0" borderId="0" xfId="7" applyFont="1" applyAlignment="1">
      <alignment horizontal="center"/>
    </xf>
    <xf numFmtId="0" fontId="17" fillId="0" borderId="0" xfId="7" applyFont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8" fillId="0" borderId="4" xfId="4" applyFont="1" applyBorder="1" applyAlignment="1">
      <alignment horizontal="center" vertical="top" wrapText="1"/>
    </xf>
    <xf numFmtId="0" fontId="8" fillId="0" borderId="0" xfId="4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4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4" fillId="0" borderId="0" xfId="4" applyFont="1" applyAlignment="1">
      <alignment horizontal="center"/>
    </xf>
    <xf numFmtId="0" fontId="4" fillId="0" borderId="2" xfId="4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4" fillId="0" borderId="0" xfId="4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10">
    <cellStyle name="Итоги" xfId="1"/>
    <cellStyle name="КС-3" xfId="8"/>
    <cellStyle name="ЛокСмета" xfId="2"/>
    <cellStyle name="Обычный" xfId="0" builtinId="0"/>
    <cellStyle name="Обычный 2" xfId="6"/>
    <cellStyle name="ПИР" xfId="3"/>
    <cellStyle name="Титул" xfId="4"/>
    <cellStyle name="Титул 2" xfId="7"/>
    <cellStyle name="Финансовый" xfId="9" builtinId="3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27"/>
  <sheetViews>
    <sheetView showGridLines="0" topLeftCell="A9" zoomScaleNormal="100" workbookViewId="0">
      <selection activeCell="C36" sqref="C36"/>
    </sheetView>
  </sheetViews>
  <sheetFormatPr defaultColWidth="9.140625" defaultRowHeight="12.75" outlineLevelRow="1"/>
  <cols>
    <col min="1" max="1" width="5.85546875" style="42" customWidth="1"/>
    <col min="2" max="2" width="18.28515625" style="42" customWidth="1"/>
    <col min="3" max="3" width="43.7109375" style="42" customWidth="1"/>
    <col min="4" max="4" width="16.7109375" style="42" customWidth="1"/>
    <col min="5" max="5" width="14.7109375" style="42" customWidth="1"/>
    <col min="6" max="6" width="9.85546875" style="42" customWidth="1"/>
    <col min="7" max="9" width="14.7109375" style="42" customWidth="1"/>
    <col min="10" max="16384" width="9.140625" style="42"/>
  </cols>
  <sheetData>
    <row r="1" spans="1:9" ht="15" hidden="1">
      <c r="A1" s="41"/>
      <c r="B1" s="41"/>
      <c r="C1" s="41"/>
      <c r="D1" s="41"/>
      <c r="E1" s="41"/>
      <c r="F1" s="41"/>
      <c r="G1" s="41"/>
      <c r="H1" s="41"/>
      <c r="I1" s="41"/>
    </row>
    <row r="2" spans="1:9" ht="15" hidden="1">
      <c r="A2" s="107" t="s">
        <v>283</v>
      </c>
      <c r="B2" s="107"/>
      <c r="C2" s="107"/>
      <c r="D2" s="107"/>
      <c r="E2" s="107"/>
      <c r="F2" s="107"/>
      <c r="G2" s="107"/>
      <c r="H2" s="107"/>
      <c r="I2" s="107"/>
    </row>
    <row r="3" spans="1:9" ht="18" hidden="1" customHeight="1">
      <c r="A3" s="107" t="s">
        <v>284</v>
      </c>
      <c r="B3" s="107"/>
      <c r="C3" s="107"/>
      <c r="D3" s="107"/>
      <c r="E3" s="107"/>
      <c r="F3" s="107"/>
      <c r="G3" s="107"/>
      <c r="H3" s="107"/>
      <c r="I3" s="107"/>
    </row>
    <row r="4" spans="1:9" ht="18" hidden="1" customHeight="1">
      <c r="A4" s="43"/>
      <c r="B4" s="44"/>
      <c r="C4" s="44"/>
      <c r="D4" s="44"/>
      <c r="E4" s="41"/>
      <c r="F4" s="41"/>
      <c r="G4" s="41"/>
      <c r="H4" s="41"/>
      <c r="I4" s="41"/>
    </row>
    <row r="5" spans="1:9" ht="18" customHeight="1">
      <c r="A5" s="108" t="s">
        <v>285</v>
      </c>
      <c r="B5" s="108"/>
      <c r="C5" s="108"/>
      <c r="D5" s="108"/>
      <c r="E5" s="108"/>
      <c r="F5" s="108"/>
      <c r="G5" s="108"/>
      <c r="H5" s="108"/>
      <c r="I5" s="108"/>
    </row>
    <row r="6" spans="1:9" ht="17.25" customHeight="1">
      <c r="A6" s="109" t="s">
        <v>351</v>
      </c>
      <c r="B6" s="109"/>
      <c r="C6" s="109"/>
      <c r="D6" s="109"/>
      <c r="E6" s="109"/>
      <c r="F6" s="109"/>
      <c r="G6" s="109"/>
      <c r="H6" s="109"/>
      <c r="I6" s="109"/>
    </row>
    <row r="7" spans="1:9" ht="18" customHeight="1" outlineLevel="1">
      <c r="A7" s="109"/>
      <c r="B7" s="109"/>
      <c r="C7" s="109"/>
      <c r="D7" s="109"/>
      <c r="E7" s="109"/>
      <c r="F7" s="109"/>
      <c r="G7" s="109"/>
      <c r="H7" s="109"/>
      <c r="I7" s="109"/>
    </row>
    <row r="8" spans="1:9" ht="18" customHeight="1">
      <c r="A8" s="41" t="s">
        <v>341</v>
      </c>
      <c r="B8" s="41"/>
      <c r="C8" s="41"/>
      <c r="D8" s="41"/>
      <c r="E8" s="41"/>
      <c r="F8" s="41"/>
      <c r="G8" s="41"/>
      <c r="H8" s="41"/>
      <c r="I8" s="41"/>
    </row>
    <row r="9" spans="1:9" ht="23.25" customHeight="1">
      <c r="A9" s="103" t="s">
        <v>286</v>
      </c>
      <c r="B9" s="102" t="s">
        <v>287</v>
      </c>
      <c r="C9" s="104" t="s">
        <v>288</v>
      </c>
      <c r="D9" s="61" t="s">
        <v>289</v>
      </c>
      <c r="E9" s="102" t="s">
        <v>290</v>
      </c>
      <c r="F9" s="102" t="s">
        <v>291</v>
      </c>
      <c r="G9" s="102" t="s">
        <v>292</v>
      </c>
      <c r="H9" s="102" t="s">
        <v>293</v>
      </c>
      <c r="I9" s="102" t="s">
        <v>294</v>
      </c>
    </row>
    <row r="10" spans="1:9" ht="20.25" customHeight="1">
      <c r="A10" s="103"/>
      <c r="B10" s="102"/>
      <c r="C10" s="105"/>
      <c r="D10" s="102" t="s">
        <v>295</v>
      </c>
      <c r="E10" s="102"/>
      <c r="F10" s="102"/>
      <c r="G10" s="102"/>
      <c r="H10" s="102"/>
      <c r="I10" s="102"/>
    </row>
    <row r="11" spans="1:9" ht="19.5" customHeight="1">
      <c r="A11" s="103"/>
      <c r="B11" s="102"/>
      <c r="C11" s="106"/>
      <c r="D11" s="102"/>
      <c r="E11" s="102"/>
      <c r="F11" s="102"/>
      <c r="G11" s="102"/>
      <c r="H11" s="102"/>
      <c r="I11" s="102"/>
    </row>
    <row r="12" spans="1:9" ht="18" customHeight="1">
      <c r="A12" s="46">
        <v>1</v>
      </c>
      <c r="B12" s="45">
        <v>2</v>
      </c>
      <c r="C12" s="46">
        <v>3</v>
      </c>
      <c r="D12" s="45">
        <v>4</v>
      </c>
      <c r="E12" s="46">
        <v>17</v>
      </c>
      <c r="F12" s="45">
        <v>18</v>
      </c>
      <c r="G12" s="46">
        <v>21</v>
      </c>
      <c r="H12" s="45">
        <v>22</v>
      </c>
      <c r="I12" s="46">
        <v>23</v>
      </c>
    </row>
    <row r="13" spans="1:9" s="48" customFormat="1" hidden="1">
      <c r="A13" s="47"/>
      <c r="B13" s="47"/>
      <c r="C13" s="47"/>
      <c r="D13" s="47"/>
      <c r="E13" s="47"/>
      <c r="F13" s="47"/>
      <c r="G13" s="47"/>
      <c r="H13" s="47"/>
      <c r="I13" s="47"/>
    </row>
    <row r="14" spans="1:9" s="48" customFormat="1" ht="21" customHeight="1">
      <c r="A14" s="100" t="s">
        <v>193</v>
      </c>
      <c r="B14" s="101"/>
      <c r="C14" s="101"/>
      <c r="D14" s="101"/>
      <c r="E14" s="101"/>
      <c r="F14" s="101"/>
      <c r="G14" s="101"/>
      <c r="H14" s="101"/>
      <c r="I14" s="101"/>
    </row>
    <row r="15" spans="1:9" s="48" customFormat="1">
      <c r="A15" s="49">
        <v>1</v>
      </c>
      <c r="B15" s="49" t="s">
        <v>296</v>
      </c>
      <c r="C15" s="50" t="s">
        <v>305</v>
      </c>
      <c r="D15" s="51">
        <v>1767919.84</v>
      </c>
      <c r="E15" s="51">
        <v>1767919.84</v>
      </c>
      <c r="F15" s="52" t="s">
        <v>297</v>
      </c>
      <c r="G15" s="51">
        <v>1767919.84</v>
      </c>
      <c r="H15" s="51"/>
      <c r="I15" s="51">
        <v>1767919.84</v>
      </c>
    </row>
    <row r="16" spans="1:9" s="48" customFormat="1">
      <c r="A16" s="49">
        <v>2</v>
      </c>
      <c r="B16" s="49" t="s">
        <v>298</v>
      </c>
      <c r="C16" s="50" t="s">
        <v>306</v>
      </c>
      <c r="D16" s="51">
        <v>1945940.56</v>
      </c>
      <c r="E16" s="51">
        <v>1945940.56</v>
      </c>
      <c r="F16" s="52" t="s">
        <v>297</v>
      </c>
      <c r="G16" s="51">
        <v>1945940.56</v>
      </c>
      <c r="H16" s="51"/>
      <c r="I16" s="51">
        <v>1945940.56</v>
      </c>
    </row>
    <row r="17" spans="1:9" s="48" customFormat="1" ht="32.25" customHeight="1">
      <c r="A17" s="49">
        <v>3</v>
      </c>
      <c r="B17" s="49" t="s">
        <v>299</v>
      </c>
      <c r="C17" s="50" t="s">
        <v>307</v>
      </c>
      <c r="D17" s="51">
        <v>223867.42</v>
      </c>
      <c r="E17" s="51">
        <v>223867.42</v>
      </c>
      <c r="F17" s="52" t="s">
        <v>297</v>
      </c>
      <c r="G17" s="51">
        <v>223867.42</v>
      </c>
      <c r="H17" s="51"/>
      <c r="I17" s="51">
        <v>223867.42</v>
      </c>
    </row>
    <row r="18" spans="1:9" s="48" customFormat="1">
      <c r="A18" s="49">
        <v>4</v>
      </c>
      <c r="B18" s="49" t="s">
        <v>300</v>
      </c>
      <c r="C18" s="50" t="s">
        <v>194</v>
      </c>
      <c r="D18" s="51">
        <v>5983833.3600000003</v>
      </c>
      <c r="E18" s="51">
        <v>5983833.3600000003</v>
      </c>
      <c r="F18" s="52" t="s">
        <v>297</v>
      </c>
      <c r="G18" s="51">
        <v>5983833.3600000003</v>
      </c>
      <c r="H18" s="51"/>
      <c r="I18" s="51">
        <v>5983833.3600000003</v>
      </c>
    </row>
    <row r="19" spans="1:9" s="48" customFormat="1" ht="60">
      <c r="A19" s="49"/>
      <c r="B19" s="49"/>
      <c r="C19" s="50" t="s">
        <v>335</v>
      </c>
      <c r="D19" s="51">
        <v>514558.43999999994</v>
      </c>
      <c r="E19" s="51">
        <f>D19</f>
        <v>514558.43999999994</v>
      </c>
      <c r="F19" s="52"/>
      <c r="G19" s="51">
        <f>E19</f>
        <v>514558.43999999994</v>
      </c>
      <c r="H19" s="51"/>
      <c r="I19" s="51">
        <f>G19</f>
        <v>514558.43999999994</v>
      </c>
    </row>
    <row r="20" spans="1:9" s="48" customFormat="1" ht="24">
      <c r="A20" s="49" t="s">
        <v>342</v>
      </c>
      <c r="B20" s="49" t="s">
        <v>343</v>
      </c>
      <c r="C20" s="50" t="s">
        <v>344</v>
      </c>
      <c r="D20" s="51">
        <f>'Экспертиза сметной стоим'!F26</f>
        <v>1822521.44</v>
      </c>
      <c r="E20" s="51">
        <f>D20</f>
        <v>1822521.44</v>
      </c>
      <c r="F20" s="52"/>
      <c r="G20" s="51">
        <f>E20</f>
        <v>1822521.44</v>
      </c>
      <c r="H20" s="51"/>
      <c r="I20" s="51">
        <f>G20</f>
        <v>1822521.44</v>
      </c>
    </row>
    <row r="21" spans="1:9" s="48" customFormat="1">
      <c r="A21" s="53" t="s">
        <v>301</v>
      </c>
      <c r="B21" s="53" t="s">
        <v>21</v>
      </c>
      <c r="C21" s="54" t="s">
        <v>302</v>
      </c>
      <c r="D21" s="55">
        <f>SUM(D15:D20)</f>
        <v>12258641.059999999</v>
      </c>
      <c r="E21" s="55">
        <f>SUM(E15:E20)</f>
        <v>12258641.059999999</v>
      </c>
      <c r="F21" s="56"/>
      <c r="G21" s="55">
        <f>SUM(G15:G20)</f>
        <v>12258641.059999999</v>
      </c>
      <c r="H21" s="55"/>
      <c r="I21" s="55">
        <f>SUM(I15:I20)</f>
        <v>12258641.059999999</v>
      </c>
    </row>
    <row r="22" spans="1:9" s="48" customFormat="1">
      <c r="A22" s="53" t="s">
        <v>301</v>
      </c>
      <c r="B22" s="53" t="s">
        <v>21</v>
      </c>
      <c r="C22" s="54" t="s">
        <v>303</v>
      </c>
      <c r="D22" s="55">
        <f>D21</f>
        <v>12258641.059999999</v>
      </c>
      <c r="E22" s="55">
        <f t="shared" ref="E22:I22" si="0">E21</f>
        <v>12258641.059999999</v>
      </c>
      <c r="F22" s="55"/>
      <c r="G22" s="55">
        <f t="shared" si="0"/>
        <v>12258641.059999999</v>
      </c>
      <c r="H22" s="55"/>
      <c r="I22" s="55">
        <f t="shared" si="0"/>
        <v>12258641.059999999</v>
      </c>
    </row>
    <row r="23" spans="1:9" s="48" customFormat="1">
      <c r="A23" s="99" t="s">
        <v>304</v>
      </c>
      <c r="B23" s="99"/>
      <c r="C23" s="99"/>
      <c r="D23" s="99"/>
      <c r="E23" s="99"/>
      <c r="F23" s="99"/>
      <c r="G23" s="99"/>
      <c r="H23" s="99"/>
      <c r="I23" s="99"/>
    </row>
    <row r="24" spans="1:9" s="48" customFormat="1">
      <c r="A24" s="57"/>
      <c r="B24" s="58"/>
      <c r="C24" s="58"/>
      <c r="D24" s="59"/>
    </row>
    <row r="26" spans="1:9">
      <c r="A26" s="42" t="s">
        <v>345</v>
      </c>
      <c r="C26" s="42" t="s">
        <v>352</v>
      </c>
    </row>
    <row r="27" spans="1:9">
      <c r="A27" s="60"/>
    </row>
  </sheetData>
  <mergeCells count="16">
    <mergeCell ref="A2:I2"/>
    <mergeCell ref="A3:I3"/>
    <mergeCell ref="A5:I5"/>
    <mergeCell ref="A6:I6"/>
    <mergeCell ref="A7:I7"/>
    <mergeCell ref="A23:I23"/>
    <mergeCell ref="A14:I14"/>
    <mergeCell ref="G9:G11"/>
    <mergeCell ref="H9:H11"/>
    <mergeCell ref="I9:I11"/>
    <mergeCell ref="D10:D11"/>
    <mergeCell ref="E9:E11"/>
    <mergeCell ref="F9:F11"/>
    <mergeCell ref="A9:A11"/>
    <mergeCell ref="B9:B11"/>
    <mergeCell ref="C9:C11"/>
  </mergeCells>
  <pageMargins left="0" right="0" top="0.51181102362204722" bottom="0.51181102362204722" header="0.31496062992125984" footer="0.27559055118110237"/>
  <pageSetup paperSize="9" scale="93" orientation="landscape" r:id="rId1"/>
  <headerFooter alignWithMargins="0">
    <oddFooter>&amp;RСтраница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6"/>
  <sheetViews>
    <sheetView showGridLines="0" topLeftCell="B39" zoomScale="110" zoomScaleNormal="110" workbookViewId="0">
      <selection activeCell="C63" sqref="C63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37.140625" style="10" customWidth="1"/>
    <col min="4" max="4" width="44.5703125" style="10" customWidth="1"/>
    <col min="5" max="5" width="31.140625" style="10" customWidth="1"/>
    <col min="6" max="6" width="25.4257812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18" t="s">
        <v>5</v>
      </c>
      <c r="C2" s="118"/>
      <c r="D2" s="11"/>
      <c r="E2" s="11"/>
      <c r="F2" s="17"/>
    </row>
    <row r="3" spans="2:6" ht="18" hidden="1" customHeight="1">
      <c r="B3" s="7"/>
      <c r="C3" s="7"/>
      <c r="D3" s="119" t="s">
        <v>4</v>
      </c>
      <c r="E3" s="119"/>
      <c r="F3" s="120"/>
    </row>
    <row r="4" spans="2:6" ht="21.75" customHeight="1">
      <c r="B4" s="124" t="s">
        <v>10</v>
      </c>
      <c r="C4" s="124"/>
      <c r="D4" s="124"/>
      <c r="E4" s="124"/>
      <c r="F4" s="124"/>
    </row>
    <row r="5" spans="2:6" ht="20.45" customHeight="1">
      <c r="B5" s="121" t="s">
        <v>1</v>
      </c>
      <c r="C5" s="121"/>
      <c r="D5" s="121"/>
      <c r="E5" s="121"/>
      <c r="F5" s="13"/>
    </row>
    <row r="6" spans="2:6" ht="5.45" customHeight="1">
      <c r="B6" s="2"/>
      <c r="C6" s="2"/>
      <c r="D6" s="2"/>
      <c r="E6" s="2"/>
      <c r="F6" s="2"/>
    </row>
    <row r="7" spans="2:6" ht="23.25" customHeight="1">
      <c r="B7" s="125" t="s">
        <v>346</v>
      </c>
      <c r="C7" s="125"/>
      <c r="D7" s="125"/>
      <c r="E7" s="125"/>
      <c r="F7" s="125"/>
    </row>
    <row r="8" spans="2:6" ht="19.149999999999999" hidden="1" customHeight="1">
      <c r="B8" s="123" t="s">
        <v>6</v>
      </c>
      <c r="C8" s="123"/>
      <c r="D8" s="123"/>
      <c r="E8" s="12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22"/>
      <c r="D11" s="122"/>
      <c r="E11" s="122"/>
      <c r="F11" s="12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22"/>
      <c r="D13" s="122"/>
      <c r="E13" s="122"/>
      <c r="F13" s="122"/>
    </row>
    <row r="14" spans="2:6" ht="24" hidden="1" customHeight="1">
      <c r="C14" s="7"/>
      <c r="D14" s="7"/>
      <c r="E14" s="7"/>
      <c r="F14" s="7"/>
    </row>
    <row r="15" spans="2:6" ht="15" customHeight="1" outlineLevel="1">
      <c r="B15" s="23" t="s">
        <v>11</v>
      </c>
      <c r="C15" s="7"/>
      <c r="D15" s="7"/>
      <c r="E15" s="7"/>
      <c r="F15" s="7"/>
    </row>
    <row r="16" spans="2:6" ht="7.5" customHeight="1">
      <c r="B16" s="2"/>
      <c r="C16" s="2"/>
      <c r="D16" s="5"/>
      <c r="E16" s="5"/>
      <c r="F16" s="6"/>
    </row>
    <row r="17" spans="2:6" ht="58.5" customHeight="1">
      <c r="B17" s="8" t="s">
        <v>2</v>
      </c>
      <c r="C17" s="14" t="s">
        <v>3</v>
      </c>
      <c r="D17" s="14" t="s">
        <v>8</v>
      </c>
      <c r="E17" s="24" t="s">
        <v>12</v>
      </c>
      <c r="F17" s="24" t="s">
        <v>13</v>
      </c>
    </row>
    <row r="18" spans="2:6">
      <c r="B18" s="27">
        <v>1</v>
      </c>
      <c r="C18" s="28">
        <v>2</v>
      </c>
      <c r="D18" s="28">
        <v>3</v>
      </c>
      <c r="E18" s="27">
        <v>4</v>
      </c>
      <c r="F18" s="27">
        <v>5</v>
      </c>
    </row>
    <row r="19" spans="2:6" ht="22.5" customHeight="1">
      <c r="B19" s="126" t="s">
        <v>14</v>
      </c>
      <c r="C19" s="127"/>
      <c r="D19" s="127"/>
      <c r="E19" s="127"/>
      <c r="F19" s="127"/>
    </row>
    <row r="20" spans="2:6" ht="17.25" customHeight="1">
      <c r="B20" s="128" t="s">
        <v>15</v>
      </c>
      <c r="C20" s="129"/>
      <c r="D20" s="129"/>
      <c r="E20" s="129"/>
      <c r="F20" s="129"/>
    </row>
    <row r="21" spans="2:6" ht="54.75" customHeight="1">
      <c r="B21" s="112">
        <v>1</v>
      </c>
      <c r="C21" s="29" t="s">
        <v>16</v>
      </c>
      <c r="D21" s="30" t="s">
        <v>17</v>
      </c>
      <c r="E21" s="31" t="s">
        <v>18</v>
      </c>
      <c r="F21" s="32" t="s">
        <v>19</v>
      </c>
    </row>
    <row r="22" spans="2:6" ht="24" outlineLevel="1">
      <c r="B22" s="113"/>
      <c r="C22" s="33"/>
      <c r="D22" s="34" t="s">
        <v>20</v>
      </c>
      <c r="E22" s="35"/>
      <c r="F22" s="36" t="s">
        <v>21</v>
      </c>
    </row>
    <row r="23" spans="2:6" outlineLevel="1">
      <c r="B23" s="114"/>
      <c r="C23" s="33"/>
      <c r="D23" s="34" t="s">
        <v>22</v>
      </c>
      <c r="E23" s="35"/>
      <c r="F23" s="36" t="s">
        <v>21</v>
      </c>
    </row>
    <row r="24" spans="2:6" ht="104.25" customHeight="1">
      <c r="B24" s="112">
        <v>2</v>
      </c>
      <c r="C24" s="29" t="s">
        <v>23</v>
      </c>
      <c r="D24" s="30" t="s">
        <v>24</v>
      </c>
      <c r="E24" s="31" t="s">
        <v>25</v>
      </c>
      <c r="F24" s="32" t="s">
        <v>26</v>
      </c>
    </row>
    <row r="25" spans="2:6" ht="24" outlineLevel="1">
      <c r="B25" s="113"/>
      <c r="C25" s="33"/>
      <c r="D25" s="34" t="s">
        <v>20</v>
      </c>
      <c r="E25" s="35"/>
      <c r="F25" s="36" t="s">
        <v>21</v>
      </c>
    </row>
    <row r="26" spans="2:6" outlineLevel="1">
      <c r="B26" s="113"/>
      <c r="C26" s="33"/>
      <c r="D26" s="34" t="s">
        <v>27</v>
      </c>
      <c r="E26" s="35"/>
      <c r="F26" s="36" t="s">
        <v>21</v>
      </c>
    </row>
    <row r="27" spans="2:6" ht="24" outlineLevel="1">
      <c r="B27" s="113"/>
      <c r="C27" s="33"/>
      <c r="D27" s="34" t="s">
        <v>28</v>
      </c>
      <c r="E27" s="35"/>
      <c r="F27" s="36" t="s">
        <v>21</v>
      </c>
    </row>
    <row r="28" spans="2:6" ht="39" customHeight="1" outlineLevel="1">
      <c r="B28" s="113"/>
      <c r="C28" s="33"/>
      <c r="D28" s="34" t="s">
        <v>29</v>
      </c>
      <c r="E28" s="35"/>
      <c r="F28" s="36" t="s">
        <v>21</v>
      </c>
    </row>
    <row r="29" spans="2:6" outlineLevel="1">
      <c r="B29" s="114"/>
      <c r="C29" s="33"/>
      <c r="D29" s="34" t="s">
        <v>30</v>
      </c>
      <c r="E29" s="35"/>
      <c r="F29" s="36"/>
    </row>
    <row r="30" spans="2:6" ht="120" customHeight="1">
      <c r="B30" s="112">
        <v>3</v>
      </c>
      <c r="C30" s="29" t="s">
        <v>31</v>
      </c>
      <c r="D30" s="30" t="s">
        <v>32</v>
      </c>
      <c r="E30" s="31" t="s">
        <v>33</v>
      </c>
      <c r="F30" s="32" t="s">
        <v>34</v>
      </c>
    </row>
    <row r="31" spans="2:6" ht="24" outlineLevel="1">
      <c r="B31" s="113"/>
      <c r="C31" s="33"/>
      <c r="D31" s="34" t="s">
        <v>20</v>
      </c>
      <c r="E31" s="35"/>
      <c r="F31" s="36" t="s">
        <v>21</v>
      </c>
    </row>
    <row r="32" spans="2:6" outlineLevel="1">
      <c r="B32" s="114"/>
      <c r="C32" s="33"/>
      <c r="D32" s="34" t="s">
        <v>22</v>
      </c>
      <c r="E32" s="35"/>
      <c r="F32" s="36" t="s">
        <v>21</v>
      </c>
    </row>
    <row r="33" spans="2:6" ht="21" customHeight="1">
      <c r="B33" s="128" t="s">
        <v>35</v>
      </c>
      <c r="C33" s="129"/>
      <c r="D33" s="129"/>
      <c r="E33" s="129"/>
      <c r="F33" s="129"/>
    </row>
    <row r="34" spans="2:6" ht="43.5" customHeight="1">
      <c r="B34" s="112">
        <v>4</v>
      </c>
      <c r="C34" s="29" t="s">
        <v>36</v>
      </c>
      <c r="D34" s="30" t="s">
        <v>37</v>
      </c>
      <c r="E34" s="31" t="s">
        <v>38</v>
      </c>
      <c r="F34" s="32" t="s">
        <v>39</v>
      </c>
    </row>
    <row r="35" spans="2:6" ht="24" outlineLevel="1">
      <c r="B35" s="113"/>
      <c r="C35" s="33"/>
      <c r="D35" s="34" t="s">
        <v>20</v>
      </c>
      <c r="E35" s="35"/>
      <c r="F35" s="36" t="s">
        <v>21</v>
      </c>
    </row>
    <row r="36" spans="2:6" outlineLevel="1">
      <c r="B36" s="114"/>
      <c r="C36" s="33"/>
      <c r="D36" s="34" t="s">
        <v>22</v>
      </c>
      <c r="E36" s="35"/>
      <c r="F36" s="36" t="s">
        <v>21</v>
      </c>
    </row>
    <row r="37" spans="2:6" ht="54" customHeight="1">
      <c r="B37" s="112">
        <v>5</v>
      </c>
      <c r="C37" s="29" t="s">
        <v>40</v>
      </c>
      <c r="D37" s="30" t="s">
        <v>41</v>
      </c>
      <c r="E37" s="31" t="s">
        <v>42</v>
      </c>
      <c r="F37" s="32" t="s">
        <v>43</v>
      </c>
    </row>
    <row r="38" spans="2:6" ht="24" outlineLevel="1">
      <c r="B38" s="113"/>
      <c r="C38" s="33"/>
      <c r="D38" s="34" t="s">
        <v>20</v>
      </c>
      <c r="E38" s="35"/>
      <c r="F38" s="36" t="s">
        <v>21</v>
      </c>
    </row>
    <row r="39" spans="2:6" outlineLevel="1">
      <c r="B39" s="114"/>
      <c r="C39" s="33"/>
      <c r="D39" s="34" t="s">
        <v>22</v>
      </c>
      <c r="E39" s="35"/>
      <c r="F39" s="36" t="s">
        <v>21</v>
      </c>
    </row>
    <row r="40" spans="2:6" ht="45.75" customHeight="1">
      <c r="B40" s="112">
        <v>6</v>
      </c>
      <c r="C40" s="29" t="s">
        <v>44</v>
      </c>
      <c r="D40" s="30" t="s">
        <v>45</v>
      </c>
      <c r="E40" s="31" t="s">
        <v>46</v>
      </c>
      <c r="F40" s="32" t="s">
        <v>47</v>
      </c>
    </row>
    <row r="41" spans="2:6" ht="24" outlineLevel="1">
      <c r="B41" s="113"/>
      <c r="C41" s="33"/>
      <c r="D41" s="34" t="s">
        <v>20</v>
      </c>
      <c r="E41" s="35"/>
      <c r="F41" s="36" t="s">
        <v>21</v>
      </c>
    </row>
    <row r="42" spans="2:6" outlineLevel="1">
      <c r="B42" s="114"/>
      <c r="C42" s="33"/>
      <c r="D42" s="34" t="s">
        <v>22</v>
      </c>
      <c r="E42" s="35"/>
      <c r="F42" s="36" t="s">
        <v>21</v>
      </c>
    </row>
    <row r="43" spans="2:6" ht="56.25" customHeight="1">
      <c r="B43" s="112">
        <v>7</v>
      </c>
      <c r="C43" s="29" t="s">
        <v>48</v>
      </c>
      <c r="D43" s="30" t="s">
        <v>49</v>
      </c>
      <c r="E43" s="31" t="s">
        <v>50</v>
      </c>
      <c r="F43" s="32" t="s">
        <v>51</v>
      </c>
    </row>
    <row r="44" spans="2:6" ht="24" outlineLevel="1">
      <c r="B44" s="113"/>
      <c r="C44" s="33"/>
      <c r="D44" s="34" t="s">
        <v>20</v>
      </c>
      <c r="E44" s="35"/>
      <c r="F44" s="36" t="s">
        <v>21</v>
      </c>
    </row>
    <row r="45" spans="2:6" outlineLevel="1">
      <c r="B45" s="114"/>
      <c r="C45" s="33"/>
      <c r="D45" s="34" t="s">
        <v>22</v>
      </c>
      <c r="E45" s="35"/>
      <c r="F45" s="36" t="s">
        <v>21</v>
      </c>
    </row>
    <row r="46" spans="2:6" ht="27.95" customHeight="1">
      <c r="B46" s="37"/>
      <c r="C46" s="115" t="s">
        <v>52</v>
      </c>
      <c r="D46" s="116"/>
      <c r="E46" s="116"/>
      <c r="F46" s="38"/>
    </row>
    <row r="47" spans="2:6" ht="15">
      <c r="B47" s="37"/>
      <c r="C47" s="110" t="s">
        <v>53</v>
      </c>
      <c r="D47" s="111"/>
      <c r="E47" s="111"/>
      <c r="F47" s="32" t="s">
        <v>54</v>
      </c>
    </row>
    <row r="48" spans="2:6" ht="27.95" customHeight="1">
      <c r="B48" s="37"/>
      <c r="C48" s="110" t="s">
        <v>55</v>
      </c>
      <c r="D48" s="111"/>
      <c r="E48" s="111"/>
      <c r="F48" s="32" t="s">
        <v>56</v>
      </c>
    </row>
    <row r="49" spans="2:6" ht="27.95" customHeight="1">
      <c r="B49" s="37"/>
      <c r="C49" s="115" t="s">
        <v>57</v>
      </c>
      <c r="D49" s="116"/>
      <c r="E49" s="116"/>
      <c r="F49" s="38" t="s">
        <v>56</v>
      </c>
    </row>
    <row r="50" spans="2:6" ht="15">
      <c r="B50" s="37"/>
      <c r="C50" s="115" t="s">
        <v>58</v>
      </c>
      <c r="D50" s="116"/>
      <c r="E50" s="116"/>
      <c r="F50" s="38"/>
    </row>
    <row r="51" spans="2:6" ht="15">
      <c r="B51" s="37"/>
      <c r="C51" s="110" t="s">
        <v>53</v>
      </c>
      <c r="D51" s="111"/>
      <c r="E51" s="111"/>
      <c r="F51" s="32" t="s">
        <v>54</v>
      </c>
    </row>
    <row r="52" spans="2:6" ht="27.95" customHeight="1">
      <c r="B52" s="37"/>
      <c r="C52" s="110" t="s">
        <v>55</v>
      </c>
      <c r="D52" s="111"/>
      <c r="E52" s="111"/>
      <c r="F52" s="32" t="s">
        <v>56</v>
      </c>
    </row>
    <row r="53" spans="2:6" ht="15">
      <c r="B53" s="39"/>
      <c r="C53" s="130" t="s">
        <v>59</v>
      </c>
      <c r="D53" s="131"/>
      <c r="E53" s="131"/>
      <c r="F53" s="40" t="s">
        <v>56</v>
      </c>
    </row>
    <row r="54" spans="2:6">
      <c r="B54" s="20"/>
      <c r="C54" s="19"/>
      <c r="D54" s="18"/>
      <c r="E54" s="21"/>
      <c r="F54" s="25"/>
    </row>
    <row r="55" spans="2:6" ht="15.75" customHeight="1">
      <c r="B55" s="117" t="s">
        <v>353</v>
      </c>
      <c r="C55" s="117"/>
      <c r="D55" s="117"/>
      <c r="E55" s="117"/>
      <c r="F55" s="22"/>
    </row>
    <row r="56" spans="2:6">
      <c r="B56" s="1"/>
      <c r="C56" s="1"/>
      <c r="D56" s="1"/>
      <c r="E56" s="1"/>
      <c r="F56" s="1"/>
    </row>
  </sheetData>
  <mergeCells count="27">
    <mergeCell ref="B55:E55"/>
    <mergeCell ref="B2:C2"/>
    <mergeCell ref="D3:F3"/>
    <mergeCell ref="B5:E5"/>
    <mergeCell ref="C13:F13"/>
    <mergeCell ref="B8:E8"/>
    <mergeCell ref="C11:F11"/>
    <mergeCell ref="B4:F4"/>
    <mergeCell ref="B7:F7"/>
    <mergeCell ref="B19:F19"/>
    <mergeCell ref="B20:F20"/>
    <mergeCell ref="B33:F33"/>
    <mergeCell ref="C46:E46"/>
    <mergeCell ref="C47:E47"/>
    <mergeCell ref="B43:B45"/>
    <mergeCell ref="C53:E53"/>
    <mergeCell ref="B21:B23"/>
    <mergeCell ref="B24:B29"/>
    <mergeCell ref="B30:B32"/>
    <mergeCell ref="B34:B36"/>
    <mergeCell ref="B37:B39"/>
    <mergeCell ref="C52:E52"/>
    <mergeCell ref="B40:B42"/>
    <mergeCell ref="C48:E48"/>
    <mergeCell ref="C49:E49"/>
    <mergeCell ref="C50:E50"/>
    <mergeCell ref="C51:E51"/>
  </mergeCells>
  <pageMargins left="0.62992125984251968" right="3.937007874015748E-2" top="0.59055118110236227" bottom="0.39370078740157483" header="0.31496062992125984" footer="0.31496062992125984"/>
  <pageSetup paperSize="9" scale="80" fitToHeight="0" orientation="landscape" verticalDpi="4294967293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9"/>
  <sheetViews>
    <sheetView showGridLines="0" topLeftCell="B96" zoomScaleNormal="100" workbookViewId="0">
      <selection activeCell="C124" sqref="C124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39.85546875" style="10" customWidth="1"/>
    <col min="4" max="4" width="60.140625" style="10" customWidth="1"/>
    <col min="5" max="5" width="34.140625" style="10" customWidth="1"/>
    <col min="6" max="6" width="12.710937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18" t="s">
        <v>5</v>
      </c>
      <c r="C2" s="118"/>
      <c r="D2" s="11"/>
      <c r="E2" s="11"/>
      <c r="F2" s="17"/>
    </row>
    <row r="3" spans="2:6" ht="18" hidden="1" customHeight="1">
      <c r="B3" s="26"/>
      <c r="C3" s="26"/>
      <c r="D3" s="119" t="s">
        <v>4</v>
      </c>
      <c r="E3" s="119"/>
      <c r="F3" s="120"/>
    </row>
    <row r="4" spans="2:6" ht="13.5" customHeight="1">
      <c r="B4" s="124" t="s">
        <v>60</v>
      </c>
      <c r="C4" s="124"/>
      <c r="D4" s="124"/>
      <c r="E4" s="124"/>
      <c r="F4" s="124"/>
    </row>
    <row r="5" spans="2:6" ht="20.45" customHeight="1">
      <c r="B5" s="121" t="s">
        <v>1</v>
      </c>
      <c r="C5" s="121"/>
      <c r="D5" s="121"/>
      <c r="E5" s="121"/>
      <c r="F5" s="13"/>
    </row>
    <row r="6" spans="2:6" ht="5.45" customHeight="1">
      <c r="B6" s="2"/>
      <c r="C6" s="2"/>
      <c r="D6" s="2"/>
      <c r="E6" s="2"/>
      <c r="F6" s="2"/>
    </row>
    <row r="7" spans="2:6" ht="17.25" customHeight="1">
      <c r="B7" s="132" t="s">
        <v>347</v>
      </c>
      <c r="C7" s="132"/>
      <c r="D7" s="132"/>
      <c r="E7" s="132"/>
      <c r="F7" s="132"/>
    </row>
    <row r="8" spans="2:6" ht="19.149999999999999" hidden="1" customHeight="1">
      <c r="B8" s="123" t="s">
        <v>6</v>
      </c>
      <c r="C8" s="123"/>
      <c r="D8" s="123"/>
      <c r="E8" s="12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22"/>
      <c r="D11" s="122"/>
      <c r="E11" s="122"/>
      <c r="F11" s="12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22"/>
      <c r="D13" s="122"/>
      <c r="E13" s="122"/>
      <c r="F13" s="122"/>
    </row>
    <row r="14" spans="2:6" ht="24" hidden="1" customHeight="1">
      <c r="C14" s="26"/>
      <c r="D14" s="26"/>
      <c r="E14" s="26"/>
      <c r="F14" s="26"/>
    </row>
    <row r="15" spans="2:6" ht="15" customHeight="1" outlineLevel="1">
      <c r="B15" s="23" t="s">
        <v>61</v>
      </c>
      <c r="C15" s="26"/>
      <c r="D15" s="26"/>
      <c r="E15" s="26"/>
      <c r="F15" s="26"/>
    </row>
    <row r="16" spans="2:6" ht="10.5" customHeight="1">
      <c r="B16" s="2"/>
      <c r="C16" s="2"/>
      <c r="D16" s="5"/>
      <c r="E16" s="5"/>
      <c r="F16" s="6"/>
    </row>
    <row r="17" spans="2:6" ht="66" customHeight="1">
      <c r="B17" s="8" t="s">
        <v>2</v>
      </c>
      <c r="C17" s="14" t="s">
        <v>3</v>
      </c>
      <c r="D17" s="14" t="s">
        <v>8</v>
      </c>
      <c r="E17" s="24" t="s">
        <v>12</v>
      </c>
      <c r="F17" s="24" t="s">
        <v>13</v>
      </c>
    </row>
    <row r="18" spans="2:6">
      <c r="B18" s="27">
        <v>1</v>
      </c>
      <c r="C18" s="28">
        <v>2</v>
      </c>
      <c r="D18" s="28">
        <v>3</v>
      </c>
      <c r="E18" s="27">
        <v>4</v>
      </c>
      <c r="F18" s="27">
        <v>5</v>
      </c>
    </row>
    <row r="19" spans="2:6" ht="21" customHeight="1">
      <c r="B19" s="126" t="s">
        <v>62</v>
      </c>
      <c r="C19" s="127"/>
      <c r="D19" s="127"/>
      <c r="E19" s="127"/>
      <c r="F19" s="127"/>
    </row>
    <row r="20" spans="2:6" ht="38.25">
      <c r="B20" s="112">
        <v>1</v>
      </c>
      <c r="C20" s="29" t="s">
        <v>63</v>
      </c>
      <c r="D20" s="30" t="s">
        <v>64</v>
      </c>
      <c r="E20" s="31" t="s">
        <v>65</v>
      </c>
      <c r="F20" s="32" t="s">
        <v>66</v>
      </c>
    </row>
    <row r="21" spans="2:6" ht="17.25" customHeight="1" outlineLevel="1">
      <c r="B21" s="113"/>
      <c r="C21" s="33"/>
      <c r="D21" s="34" t="s">
        <v>20</v>
      </c>
      <c r="E21" s="35"/>
      <c r="F21" s="36" t="s">
        <v>21</v>
      </c>
    </row>
    <row r="22" spans="2:6" ht="24.75" customHeight="1" outlineLevel="1">
      <c r="B22" s="113"/>
      <c r="C22" s="33"/>
      <c r="D22" s="34" t="s">
        <v>67</v>
      </c>
      <c r="E22" s="35"/>
      <c r="F22" s="36" t="s">
        <v>21</v>
      </c>
    </row>
    <row r="23" spans="2:6" ht="19.5" customHeight="1" outlineLevel="1">
      <c r="B23" s="113"/>
      <c r="C23" s="33"/>
      <c r="D23" s="34" t="s">
        <v>68</v>
      </c>
      <c r="E23" s="35"/>
      <c r="F23" s="36" t="s">
        <v>21</v>
      </c>
    </row>
    <row r="24" spans="2:6" ht="24.75" customHeight="1" outlineLevel="1">
      <c r="B24" s="113"/>
      <c r="C24" s="33"/>
      <c r="D24" s="34" t="s">
        <v>69</v>
      </c>
      <c r="E24" s="35"/>
      <c r="F24" s="36" t="s">
        <v>21</v>
      </c>
    </row>
    <row r="25" spans="2:6" outlineLevel="1">
      <c r="B25" s="113"/>
      <c r="C25" s="33"/>
      <c r="D25" s="34" t="s">
        <v>27</v>
      </c>
      <c r="E25" s="35"/>
      <c r="F25" s="36" t="s">
        <v>21</v>
      </c>
    </row>
    <row r="26" spans="2:6" ht="29.25" customHeight="1" outlineLevel="1">
      <c r="B26" s="113"/>
      <c r="C26" s="33"/>
      <c r="D26" s="34" t="s">
        <v>70</v>
      </c>
      <c r="E26" s="35"/>
      <c r="F26" s="36" t="s">
        <v>21</v>
      </c>
    </row>
    <row r="27" spans="2:6" ht="42" customHeight="1" outlineLevel="1">
      <c r="B27" s="113"/>
      <c r="C27" s="33"/>
      <c r="D27" s="34" t="s">
        <v>71</v>
      </c>
      <c r="E27" s="35"/>
      <c r="F27" s="36" t="s">
        <v>21</v>
      </c>
    </row>
    <row r="28" spans="2:6" ht="18" customHeight="1" outlineLevel="1">
      <c r="B28" s="113"/>
      <c r="C28" s="33"/>
      <c r="D28" s="34" t="s">
        <v>72</v>
      </c>
      <c r="E28" s="35"/>
      <c r="F28" s="36" t="s">
        <v>21</v>
      </c>
    </row>
    <row r="29" spans="2:6" outlineLevel="1">
      <c r="B29" s="114"/>
      <c r="C29" s="33"/>
      <c r="D29" s="34" t="s">
        <v>30</v>
      </c>
      <c r="E29" s="35"/>
      <c r="F29" s="36"/>
    </row>
    <row r="30" spans="2:6" ht="33.75" customHeight="1">
      <c r="B30" s="112">
        <v>2</v>
      </c>
      <c r="C30" s="29" t="s">
        <v>73</v>
      </c>
      <c r="D30" s="30" t="s">
        <v>74</v>
      </c>
      <c r="E30" s="31" t="s">
        <v>75</v>
      </c>
      <c r="F30" s="32" t="s">
        <v>76</v>
      </c>
    </row>
    <row r="31" spans="2:6" ht="17.25" customHeight="1" outlineLevel="1">
      <c r="B31" s="113"/>
      <c r="C31" s="33"/>
      <c r="D31" s="34" t="s">
        <v>20</v>
      </c>
      <c r="E31" s="35"/>
      <c r="F31" s="36" t="s">
        <v>21</v>
      </c>
    </row>
    <row r="32" spans="2:6" outlineLevel="1">
      <c r="B32" s="114"/>
      <c r="C32" s="33"/>
      <c r="D32" s="34" t="s">
        <v>22</v>
      </c>
      <c r="E32" s="35"/>
      <c r="F32" s="36" t="s">
        <v>21</v>
      </c>
    </row>
    <row r="33" spans="2:6" ht="30" customHeight="1">
      <c r="B33" s="112">
        <v>3</v>
      </c>
      <c r="C33" s="29" t="s">
        <v>77</v>
      </c>
      <c r="D33" s="30" t="s">
        <v>78</v>
      </c>
      <c r="E33" s="31" t="s">
        <v>79</v>
      </c>
      <c r="F33" s="32" t="s">
        <v>80</v>
      </c>
    </row>
    <row r="34" spans="2:6" ht="18.75" customHeight="1" outlineLevel="1">
      <c r="B34" s="113"/>
      <c r="C34" s="33"/>
      <c r="D34" s="34" t="s">
        <v>20</v>
      </c>
      <c r="E34" s="35"/>
      <c r="F34" s="36" t="s">
        <v>21</v>
      </c>
    </row>
    <row r="35" spans="2:6" outlineLevel="1">
      <c r="B35" s="114"/>
      <c r="C35" s="33"/>
      <c r="D35" s="34" t="s">
        <v>22</v>
      </c>
      <c r="E35" s="35"/>
      <c r="F35" s="36" t="s">
        <v>21</v>
      </c>
    </row>
    <row r="36" spans="2:6" ht="56.25" customHeight="1">
      <c r="B36" s="112">
        <v>4</v>
      </c>
      <c r="C36" s="29" t="s">
        <v>81</v>
      </c>
      <c r="D36" s="30" t="s">
        <v>82</v>
      </c>
      <c r="E36" s="31" t="s">
        <v>83</v>
      </c>
      <c r="F36" s="32" t="s">
        <v>84</v>
      </c>
    </row>
    <row r="37" spans="2:6" ht="15.75" customHeight="1" outlineLevel="1">
      <c r="B37" s="113"/>
      <c r="C37" s="33"/>
      <c r="D37" s="34" t="s">
        <v>20</v>
      </c>
      <c r="E37" s="35"/>
      <c r="F37" s="36" t="s">
        <v>21</v>
      </c>
    </row>
    <row r="38" spans="2:6" outlineLevel="1">
      <c r="B38" s="114"/>
      <c r="C38" s="33"/>
      <c r="D38" s="34" t="s">
        <v>22</v>
      </c>
      <c r="E38" s="35"/>
      <c r="F38" s="36" t="s">
        <v>21</v>
      </c>
    </row>
    <row r="39" spans="2:6" ht="37.5" customHeight="1">
      <c r="B39" s="112">
        <v>5</v>
      </c>
      <c r="C39" s="29" t="s">
        <v>85</v>
      </c>
      <c r="D39" s="30" t="s">
        <v>86</v>
      </c>
      <c r="E39" s="31" t="s">
        <v>87</v>
      </c>
      <c r="F39" s="32" t="s">
        <v>88</v>
      </c>
    </row>
    <row r="40" spans="2:6" ht="17.25" customHeight="1" outlineLevel="1">
      <c r="B40" s="113"/>
      <c r="C40" s="33"/>
      <c r="D40" s="34" t="s">
        <v>20</v>
      </c>
      <c r="E40" s="35"/>
      <c r="F40" s="36" t="s">
        <v>21</v>
      </c>
    </row>
    <row r="41" spans="2:6" outlineLevel="1">
      <c r="B41" s="114"/>
      <c r="C41" s="33"/>
      <c r="D41" s="34" t="s">
        <v>22</v>
      </c>
      <c r="E41" s="35"/>
      <c r="F41" s="36" t="s">
        <v>21</v>
      </c>
    </row>
    <row r="42" spans="2:6" ht="15">
      <c r="B42" s="37"/>
      <c r="C42" s="115" t="s">
        <v>89</v>
      </c>
      <c r="D42" s="116"/>
      <c r="E42" s="116"/>
      <c r="F42" s="38"/>
    </row>
    <row r="43" spans="2:6" ht="15">
      <c r="B43" s="37"/>
      <c r="C43" s="110" t="s">
        <v>90</v>
      </c>
      <c r="D43" s="111"/>
      <c r="E43" s="111"/>
      <c r="F43" s="32" t="s">
        <v>91</v>
      </c>
    </row>
    <row r="44" spans="2:6" ht="27.95" customHeight="1">
      <c r="B44" s="37"/>
      <c r="C44" s="110" t="s">
        <v>55</v>
      </c>
      <c r="D44" s="111"/>
      <c r="E44" s="111"/>
      <c r="F44" s="32" t="s">
        <v>92</v>
      </c>
    </row>
    <row r="45" spans="2:6" ht="15">
      <c r="B45" s="37"/>
      <c r="C45" s="115" t="s">
        <v>93</v>
      </c>
      <c r="D45" s="116"/>
      <c r="E45" s="116"/>
      <c r="F45" s="38" t="s">
        <v>92</v>
      </c>
    </row>
    <row r="46" spans="2:6" ht="21" customHeight="1">
      <c r="B46" s="126" t="s">
        <v>94</v>
      </c>
      <c r="C46" s="127"/>
      <c r="D46" s="127"/>
      <c r="E46" s="127"/>
      <c r="F46" s="127"/>
    </row>
    <row r="47" spans="2:6" ht="54.75" customHeight="1">
      <c r="B47" s="112">
        <v>6</v>
      </c>
      <c r="C47" s="29" t="s">
        <v>95</v>
      </c>
      <c r="D47" s="30" t="s">
        <v>96</v>
      </c>
      <c r="E47" s="31" t="s">
        <v>97</v>
      </c>
      <c r="F47" s="32" t="s">
        <v>98</v>
      </c>
    </row>
    <row r="48" spans="2:6" ht="19.5" customHeight="1" outlineLevel="1">
      <c r="B48" s="113"/>
      <c r="C48" s="33"/>
      <c r="D48" s="34" t="s">
        <v>20</v>
      </c>
      <c r="E48" s="35"/>
      <c r="F48" s="36" t="s">
        <v>21</v>
      </c>
    </row>
    <row r="49" spans="2:6" outlineLevel="1">
      <c r="B49" s="113"/>
      <c r="C49" s="33"/>
      <c r="D49" s="34" t="s">
        <v>27</v>
      </c>
      <c r="E49" s="35"/>
      <c r="F49" s="36" t="s">
        <v>21</v>
      </c>
    </row>
    <row r="50" spans="2:6" ht="14.25" customHeight="1" outlineLevel="1">
      <c r="B50" s="113"/>
      <c r="C50" s="33"/>
      <c r="D50" s="34" t="s">
        <v>99</v>
      </c>
      <c r="E50" s="35"/>
      <c r="F50" s="36" t="s">
        <v>21</v>
      </c>
    </row>
    <row r="51" spans="2:6" ht="18" customHeight="1" outlineLevel="1">
      <c r="B51" s="113"/>
      <c r="C51" s="33"/>
      <c r="D51" s="34" t="s">
        <v>100</v>
      </c>
      <c r="E51" s="35"/>
      <c r="F51" s="36" t="s">
        <v>21</v>
      </c>
    </row>
    <row r="52" spans="2:6" outlineLevel="1">
      <c r="B52" s="114"/>
      <c r="C52" s="33"/>
      <c r="D52" s="34" t="s">
        <v>30</v>
      </c>
      <c r="E52" s="35"/>
      <c r="F52" s="36"/>
    </row>
    <row r="53" spans="2:6" ht="83.25" customHeight="1">
      <c r="B53" s="112">
        <v>7</v>
      </c>
      <c r="C53" s="29" t="s">
        <v>101</v>
      </c>
      <c r="D53" s="30" t="s">
        <v>102</v>
      </c>
      <c r="E53" s="31" t="s">
        <v>103</v>
      </c>
      <c r="F53" s="32" t="s">
        <v>104</v>
      </c>
    </row>
    <row r="54" spans="2:6" outlineLevel="1">
      <c r="B54" s="113"/>
      <c r="C54" s="33"/>
      <c r="D54" s="34" t="s">
        <v>20</v>
      </c>
      <c r="E54" s="35"/>
      <c r="F54" s="36" t="s">
        <v>21</v>
      </c>
    </row>
    <row r="55" spans="2:6" outlineLevel="1">
      <c r="B55" s="113"/>
      <c r="C55" s="33"/>
      <c r="D55" s="34" t="s">
        <v>27</v>
      </c>
      <c r="E55" s="35"/>
      <c r="F55" s="36" t="s">
        <v>21</v>
      </c>
    </row>
    <row r="56" spans="2:6" ht="15" customHeight="1" outlineLevel="1">
      <c r="B56" s="113"/>
      <c r="C56" s="33"/>
      <c r="D56" s="34" t="s">
        <v>105</v>
      </c>
      <c r="E56" s="35"/>
      <c r="F56" s="36" t="s">
        <v>21</v>
      </c>
    </row>
    <row r="57" spans="2:6" ht="27" customHeight="1" outlineLevel="1">
      <c r="B57" s="113"/>
      <c r="C57" s="33"/>
      <c r="D57" s="34" t="s">
        <v>106</v>
      </c>
      <c r="E57" s="35"/>
      <c r="F57" s="36" t="s">
        <v>21</v>
      </c>
    </row>
    <row r="58" spans="2:6" ht="18.75" customHeight="1" outlineLevel="1">
      <c r="B58" s="113"/>
      <c r="C58" s="33"/>
      <c r="D58" s="34" t="s">
        <v>107</v>
      </c>
      <c r="E58" s="35"/>
      <c r="F58" s="36" t="s">
        <v>21</v>
      </c>
    </row>
    <row r="59" spans="2:6" outlineLevel="1">
      <c r="B59" s="114"/>
      <c r="C59" s="33"/>
      <c r="D59" s="34" t="s">
        <v>30</v>
      </c>
      <c r="E59" s="35"/>
      <c r="F59" s="36"/>
    </row>
    <row r="60" spans="2:6" ht="81" customHeight="1">
      <c r="B60" s="112">
        <v>8</v>
      </c>
      <c r="C60" s="29" t="s">
        <v>108</v>
      </c>
      <c r="D60" s="30" t="s">
        <v>109</v>
      </c>
      <c r="E60" s="31" t="s">
        <v>110</v>
      </c>
      <c r="F60" s="32" t="s">
        <v>111</v>
      </c>
    </row>
    <row r="61" spans="2:6" ht="19.5" customHeight="1" outlineLevel="1">
      <c r="B61" s="113"/>
      <c r="C61" s="33"/>
      <c r="D61" s="34" t="s">
        <v>20</v>
      </c>
      <c r="E61" s="35"/>
      <c r="F61" s="36" t="s">
        <v>21</v>
      </c>
    </row>
    <row r="62" spans="2:6" outlineLevel="1">
      <c r="B62" s="113"/>
      <c r="C62" s="33"/>
      <c r="D62" s="34" t="s">
        <v>27</v>
      </c>
      <c r="E62" s="35"/>
      <c r="F62" s="36" t="s">
        <v>21</v>
      </c>
    </row>
    <row r="63" spans="2:6" ht="19.5" customHeight="1" outlineLevel="1">
      <c r="B63" s="113"/>
      <c r="C63" s="33"/>
      <c r="D63" s="34" t="s">
        <v>105</v>
      </c>
      <c r="E63" s="35"/>
      <c r="F63" s="36" t="s">
        <v>21</v>
      </c>
    </row>
    <row r="64" spans="2:6" ht="26.25" customHeight="1" outlineLevel="1">
      <c r="B64" s="113"/>
      <c r="C64" s="33"/>
      <c r="D64" s="34" t="s">
        <v>106</v>
      </c>
      <c r="E64" s="35"/>
      <c r="F64" s="36" t="s">
        <v>21</v>
      </c>
    </row>
    <row r="65" spans="2:6" ht="18" customHeight="1" outlineLevel="1">
      <c r="B65" s="113"/>
      <c r="C65" s="33"/>
      <c r="D65" s="34" t="s">
        <v>107</v>
      </c>
      <c r="E65" s="35"/>
      <c r="F65" s="36" t="s">
        <v>21</v>
      </c>
    </row>
    <row r="66" spans="2:6" outlineLevel="1">
      <c r="B66" s="114"/>
      <c r="C66" s="33"/>
      <c r="D66" s="34" t="s">
        <v>30</v>
      </c>
      <c r="E66" s="35"/>
      <c r="F66" s="36"/>
    </row>
    <row r="67" spans="2:6" ht="69.75" customHeight="1">
      <c r="B67" s="112">
        <v>9</v>
      </c>
      <c r="C67" s="29" t="s">
        <v>112</v>
      </c>
      <c r="D67" s="30" t="s">
        <v>113</v>
      </c>
      <c r="E67" s="31" t="s">
        <v>114</v>
      </c>
      <c r="F67" s="32" t="s">
        <v>115</v>
      </c>
    </row>
    <row r="68" spans="2:6" ht="17.25" customHeight="1" outlineLevel="1">
      <c r="B68" s="113"/>
      <c r="C68" s="33"/>
      <c r="D68" s="34" t="s">
        <v>20</v>
      </c>
      <c r="E68" s="35"/>
      <c r="F68" s="36" t="s">
        <v>21</v>
      </c>
    </row>
    <row r="69" spans="2:6" outlineLevel="1">
      <c r="B69" s="114"/>
      <c r="C69" s="33"/>
      <c r="D69" s="34" t="s">
        <v>22</v>
      </c>
      <c r="E69" s="35"/>
      <c r="F69" s="36" t="s">
        <v>21</v>
      </c>
    </row>
    <row r="70" spans="2:6" ht="25.5">
      <c r="B70" s="112">
        <v>10</v>
      </c>
      <c r="C70" s="29" t="s">
        <v>116</v>
      </c>
      <c r="D70" s="30" t="s">
        <v>117</v>
      </c>
      <c r="E70" s="31" t="s">
        <v>118</v>
      </c>
      <c r="F70" s="32">
        <v>803</v>
      </c>
    </row>
    <row r="71" spans="2:6" outlineLevel="1">
      <c r="B71" s="113"/>
      <c r="C71" s="33"/>
      <c r="D71" s="34" t="s">
        <v>20</v>
      </c>
      <c r="E71" s="35"/>
      <c r="F71" s="36" t="s">
        <v>21</v>
      </c>
    </row>
    <row r="72" spans="2:6" outlineLevel="1">
      <c r="B72" s="114"/>
      <c r="C72" s="33"/>
      <c r="D72" s="34" t="s">
        <v>22</v>
      </c>
      <c r="E72" s="35"/>
      <c r="F72" s="36" t="s">
        <v>21</v>
      </c>
    </row>
    <row r="73" spans="2:6" ht="42" customHeight="1">
      <c r="B73" s="112">
        <v>11</v>
      </c>
      <c r="C73" s="29" t="s">
        <v>119</v>
      </c>
      <c r="D73" s="30" t="s">
        <v>120</v>
      </c>
      <c r="E73" s="31" t="s">
        <v>121</v>
      </c>
      <c r="F73" s="32" t="s">
        <v>122</v>
      </c>
    </row>
    <row r="74" spans="2:6" ht="15.75" customHeight="1" outlineLevel="1">
      <c r="B74" s="113"/>
      <c r="C74" s="33"/>
      <c r="D74" s="34" t="s">
        <v>20</v>
      </c>
      <c r="E74" s="35"/>
      <c r="F74" s="36" t="s">
        <v>21</v>
      </c>
    </row>
    <row r="75" spans="2:6" outlineLevel="1">
      <c r="B75" s="114"/>
      <c r="C75" s="33"/>
      <c r="D75" s="34" t="s">
        <v>22</v>
      </c>
      <c r="E75" s="35"/>
      <c r="F75" s="36" t="s">
        <v>21</v>
      </c>
    </row>
    <row r="76" spans="2:6" ht="42.75" customHeight="1">
      <c r="B76" s="112">
        <v>12</v>
      </c>
      <c r="C76" s="29" t="s">
        <v>123</v>
      </c>
      <c r="D76" s="30" t="s">
        <v>124</v>
      </c>
      <c r="E76" s="31" t="s">
        <v>125</v>
      </c>
      <c r="F76" s="32" t="s">
        <v>126</v>
      </c>
    </row>
    <row r="77" spans="2:6" ht="15.75" customHeight="1" outlineLevel="1">
      <c r="B77" s="113"/>
      <c r="C77" s="33"/>
      <c r="D77" s="34" t="s">
        <v>20</v>
      </c>
      <c r="E77" s="35"/>
      <c r="F77" s="36" t="s">
        <v>21</v>
      </c>
    </row>
    <row r="78" spans="2:6" outlineLevel="1">
      <c r="B78" s="114"/>
      <c r="C78" s="33"/>
      <c r="D78" s="34" t="s">
        <v>22</v>
      </c>
      <c r="E78" s="35"/>
      <c r="F78" s="36" t="s">
        <v>21</v>
      </c>
    </row>
    <row r="79" spans="2:6" ht="72.75" customHeight="1">
      <c r="B79" s="112">
        <v>13</v>
      </c>
      <c r="C79" s="29" t="s">
        <v>127</v>
      </c>
      <c r="D79" s="30" t="s">
        <v>128</v>
      </c>
      <c r="E79" s="31" t="s">
        <v>129</v>
      </c>
      <c r="F79" s="32" t="s">
        <v>130</v>
      </c>
    </row>
    <row r="80" spans="2:6" ht="21" customHeight="1" outlineLevel="1">
      <c r="B80" s="113"/>
      <c r="C80" s="33"/>
      <c r="D80" s="34" t="s">
        <v>20</v>
      </c>
      <c r="E80" s="35"/>
      <c r="F80" s="36" t="s">
        <v>21</v>
      </c>
    </row>
    <row r="81" spans="2:6" outlineLevel="1">
      <c r="B81" s="113"/>
      <c r="C81" s="33"/>
      <c r="D81" s="34" t="s">
        <v>27</v>
      </c>
      <c r="E81" s="35"/>
      <c r="F81" s="36" t="s">
        <v>21</v>
      </c>
    </row>
    <row r="82" spans="2:6" ht="20.25" customHeight="1" outlineLevel="1">
      <c r="B82" s="113"/>
      <c r="C82" s="33"/>
      <c r="D82" s="34" t="s">
        <v>105</v>
      </c>
      <c r="E82" s="35"/>
      <c r="F82" s="36" t="s">
        <v>21</v>
      </c>
    </row>
    <row r="83" spans="2:6" ht="25.5" customHeight="1" outlineLevel="1">
      <c r="B83" s="113"/>
      <c r="C83" s="33"/>
      <c r="D83" s="34" t="s">
        <v>131</v>
      </c>
      <c r="E83" s="35"/>
      <c r="F83" s="36" t="s">
        <v>21</v>
      </c>
    </row>
    <row r="84" spans="2:6" ht="17.25" customHeight="1" outlineLevel="1">
      <c r="B84" s="113"/>
      <c r="C84" s="33"/>
      <c r="D84" s="34" t="s">
        <v>132</v>
      </c>
      <c r="E84" s="35"/>
      <c r="F84" s="36" t="s">
        <v>21</v>
      </c>
    </row>
    <row r="85" spans="2:6" outlineLevel="1">
      <c r="B85" s="114"/>
      <c r="C85" s="33"/>
      <c r="D85" s="34" t="s">
        <v>30</v>
      </c>
      <c r="E85" s="35"/>
      <c r="F85" s="36"/>
    </row>
    <row r="86" spans="2:6" ht="73.5" customHeight="1">
      <c r="B86" s="112">
        <v>14</v>
      </c>
      <c r="C86" s="29" t="s">
        <v>133</v>
      </c>
      <c r="D86" s="30" t="s">
        <v>134</v>
      </c>
      <c r="E86" s="31" t="s">
        <v>129</v>
      </c>
      <c r="F86" s="32" t="s">
        <v>130</v>
      </c>
    </row>
    <row r="87" spans="2:6" ht="18.75" customHeight="1" outlineLevel="1">
      <c r="B87" s="113"/>
      <c r="C87" s="33"/>
      <c r="D87" s="34" t="s">
        <v>20</v>
      </c>
      <c r="E87" s="35"/>
      <c r="F87" s="36" t="s">
        <v>21</v>
      </c>
    </row>
    <row r="88" spans="2:6" outlineLevel="1">
      <c r="B88" s="113"/>
      <c r="C88" s="33"/>
      <c r="D88" s="34" t="s">
        <v>27</v>
      </c>
      <c r="E88" s="35"/>
      <c r="F88" s="36" t="s">
        <v>21</v>
      </c>
    </row>
    <row r="89" spans="2:6" ht="15" customHeight="1" outlineLevel="1">
      <c r="B89" s="113"/>
      <c r="C89" s="33"/>
      <c r="D89" s="34" t="s">
        <v>105</v>
      </c>
      <c r="E89" s="35"/>
      <c r="F89" s="36" t="s">
        <v>21</v>
      </c>
    </row>
    <row r="90" spans="2:6" ht="28.5" customHeight="1" outlineLevel="1">
      <c r="B90" s="113"/>
      <c r="C90" s="33"/>
      <c r="D90" s="34" t="s">
        <v>131</v>
      </c>
      <c r="E90" s="35"/>
      <c r="F90" s="36" t="s">
        <v>21</v>
      </c>
    </row>
    <row r="91" spans="2:6" ht="21" customHeight="1" outlineLevel="1">
      <c r="B91" s="113"/>
      <c r="C91" s="33"/>
      <c r="D91" s="34" t="s">
        <v>132</v>
      </c>
      <c r="E91" s="35"/>
      <c r="F91" s="36" t="s">
        <v>21</v>
      </c>
    </row>
    <row r="92" spans="2:6" outlineLevel="1">
      <c r="B92" s="114"/>
      <c r="C92" s="33"/>
      <c r="D92" s="34" t="s">
        <v>30</v>
      </c>
      <c r="E92" s="35"/>
      <c r="F92" s="36"/>
    </row>
    <row r="93" spans="2:6" ht="84" customHeight="1">
      <c r="B93" s="112">
        <v>15</v>
      </c>
      <c r="C93" s="29" t="s">
        <v>101</v>
      </c>
      <c r="D93" s="30" t="s">
        <v>102</v>
      </c>
      <c r="E93" s="31" t="s">
        <v>103</v>
      </c>
      <c r="F93" s="32" t="s">
        <v>104</v>
      </c>
    </row>
    <row r="94" spans="2:6" ht="14.25" customHeight="1" outlineLevel="1">
      <c r="B94" s="113"/>
      <c r="C94" s="33"/>
      <c r="D94" s="34" t="s">
        <v>20</v>
      </c>
      <c r="E94" s="35"/>
      <c r="F94" s="36" t="s">
        <v>21</v>
      </c>
    </row>
    <row r="95" spans="2:6" outlineLevel="1">
      <c r="B95" s="113"/>
      <c r="C95" s="33"/>
      <c r="D95" s="34" t="s">
        <v>27</v>
      </c>
      <c r="E95" s="35"/>
      <c r="F95" s="36" t="s">
        <v>21</v>
      </c>
    </row>
    <row r="96" spans="2:6" ht="17.25" customHeight="1" outlineLevel="1">
      <c r="B96" s="113"/>
      <c r="C96" s="33"/>
      <c r="D96" s="34" t="s">
        <v>105</v>
      </c>
      <c r="E96" s="35"/>
      <c r="F96" s="36" t="s">
        <v>21</v>
      </c>
    </row>
    <row r="97" spans="2:6" ht="26.25" customHeight="1" outlineLevel="1">
      <c r="B97" s="113"/>
      <c r="C97" s="33"/>
      <c r="D97" s="34" t="s">
        <v>106</v>
      </c>
      <c r="E97" s="35"/>
      <c r="F97" s="36" t="s">
        <v>21</v>
      </c>
    </row>
    <row r="98" spans="2:6" ht="17.25" customHeight="1" outlineLevel="1">
      <c r="B98" s="113"/>
      <c r="C98" s="33"/>
      <c r="D98" s="34" t="s">
        <v>107</v>
      </c>
      <c r="E98" s="35"/>
      <c r="F98" s="36" t="s">
        <v>21</v>
      </c>
    </row>
    <row r="99" spans="2:6" outlineLevel="1">
      <c r="B99" s="114"/>
      <c r="C99" s="33"/>
      <c r="D99" s="34" t="s">
        <v>30</v>
      </c>
      <c r="E99" s="35"/>
      <c r="F99" s="36"/>
    </row>
    <row r="100" spans="2:6" ht="15">
      <c r="B100" s="37"/>
      <c r="C100" s="115" t="s">
        <v>135</v>
      </c>
      <c r="D100" s="116"/>
      <c r="E100" s="116"/>
      <c r="F100" s="38"/>
    </row>
    <row r="101" spans="2:6" ht="15">
      <c r="B101" s="37"/>
      <c r="C101" s="110" t="s">
        <v>136</v>
      </c>
      <c r="D101" s="111"/>
      <c r="E101" s="111"/>
      <c r="F101" s="32" t="s">
        <v>137</v>
      </c>
    </row>
    <row r="102" spans="2:6" ht="27.95" customHeight="1">
      <c r="B102" s="37"/>
      <c r="C102" s="110" t="s">
        <v>55</v>
      </c>
      <c r="D102" s="111"/>
      <c r="E102" s="111"/>
      <c r="F102" s="32" t="s">
        <v>138</v>
      </c>
    </row>
    <row r="103" spans="2:6" ht="15">
      <c r="B103" s="37"/>
      <c r="C103" s="115" t="s">
        <v>139</v>
      </c>
      <c r="D103" s="116"/>
      <c r="E103" s="116"/>
      <c r="F103" s="38" t="s">
        <v>138</v>
      </c>
    </row>
    <row r="104" spans="2:6" ht="15">
      <c r="B104" s="37"/>
      <c r="C104" s="115" t="s">
        <v>58</v>
      </c>
      <c r="D104" s="116"/>
      <c r="E104" s="116"/>
      <c r="F104" s="38"/>
    </row>
    <row r="105" spans="2:6" ht="15">
      <c r="B105" s="37"/>
      <c r="C105" s="110" t="s">
        <v>140</v>
      </c>
      <c r="D105" s="111"/>
      <c r="E105" s="111"/>
      <c r="F105" s="32" t="s">
        <v>141</v>
      </c>
    </row>
    <row r="106" spans="2:6" ht="27.95" customHeight="1">
      <c r="B106" s="37"/>
      <c r="C106" s="110" t="s">
        <v>55</v>
      </c>
      <c r="D106" s="111"/>
      <c r="E106" s="111"/>
      <c r="F106" s="32" t="s">
        <v>142</v>
      </c>
    </row>
    <row r="107" spans="2:6" ht="26.25" customHeight="1">
      <c r="B107" s="39"/>
      <c r="C107" s="130" t="s">
        <v>59</v>
      </c>
      <c r="D107" s="131"/>
      <c r="E107" s="131"/>
      <c r="F107" s="40" t="s">
        <v>142</v>
      </c>
    </row>
    <row r="108" spans="2:6" ht="31.5" customHeight="1">
      <c r="B108" s="20"/>
      <c r="C108" s="19"/>
      <c r="D108" s="18"/>
      <c r="E108" s="21"/>
      <c r="F108" s="25"/>
    </row>
    <row r="109" spans="2:6">
      <c r="B109" s="117" t="s">
        <v>354</v>
      </c>
      <c r="C109" s="117"/>
      <c r="D109" s="117"/>
      <c r="E109" s="21"/>
      <c r="F109" s="22"/>
    </row>
  </sheetData>
  <mergeCells count="38">
    <mergeCell ref="B109:D109"/>
    <mergeCell ref="B8:E8"/>
    <mergeCell ref="B2:C2"/>
    <mergeCell ref="D3:F3"/>
    <mergeCell ref="B4:F4"/>
    <mergeCell ref="B5:E5"/>
    <mergeCell ref="B7:F7"/>
    <mergeCell ref="C45:E45"/>
    <mergeCell ref="C11:F11"/>
    <mergeCell ref="C13:F13"/>
    <mergeCell ref="B19:F19"/>
    <mergeCell ref="B20:B29"/>
    <mergeCell ref="B30:B32"/>
    <mergeCell ref="B33:B35"/>
    <mergeCell ref="B36:B38"/>
    <mergeCell ref="B39:B41"/>
    <mergeCell ref="C42:E42"/>
    <mergeCell ref="C43:E43"/>
    <mergeCell ref="C44:E44"/>
    <mergeCell ref="C100:E100"/>
    <mergeCell ref="B46:F46"/>
    <mergeCell ref="B47:B52"/>
    <mergeCell ref="B53:B59"/>
    <mergeCell ref="B60:B66"/>
    <mergeCell ref="B67:B69"/>
    <mergeCell ref="B70:B72"/>
    <mergeCell ref="B73:B75"/>
    <mergeCell ref="B76:B78"/>
    <mergeCell ref="B79:B85"/>
    <mergeCell ref="B86:B92"/>
    <mergeCell ref="B93:B99"/>
    <mergeCell ref="C107:E107"/>
    <mergeCell ref="C101:E101"/>
    <mergeCell ref="C102:E102"/>
    <mergeCell ref="C103:E103"/>
    <mergeCell ref="C104:E104"/>
    <mergeCell ref="C105:E105"/>
    <mergeCell ref="C106:E106"/>
  </mergeCells>
  <pageMargins left="0.23622047244094491" right="0.23622047244094491" top="0.39370078740157483" bottom="0.39370078740157483" header="0.31496062992125984" footer="0.31496062992125984"/>
  <pageSetup paperSize="9" scale="90" fitToHeight="0" orientation="landscape" verticalDpi="4294967293" r:id="rId1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0"/>
  <sheetViews>
    <sheetView showGridLines="0" topLeftCell="B45" zoomScaleNormal="100" workbookViewId="0">
      <selection activeCell="B59" sqref="B59:D59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39.7109375" style="10" customWidth="1"/>
    <col min="4" max="4" width="57.5703125" style="10" customWidth="1"/>
    <col min="5" max="5" width="32.42578125" style="10" customWidth="1"/>
    <col min="6" max="6" width="27.710937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18" t="s">
        <v>5</v>
      </c>
      <c r="C2" s="118"/>
      <c r="D2" s="11"/>
      <c r="E2" s="11"/>
      <c r="F2" s="17"/>
    </row>
    <row r="3" spans="2:6" ht="18" hidden="1" customHeight="1">
      <c r="B3" s="26"/>
      <c r="C3" s="26"/>
      <c r="D3" s="119" t="s">
        <v>4</v>
      </c>
      <c r="E3" s="119"/>
      <c r="F3" s="120"/>
    </row>
    <row r="4" spans="2:6" ht="15" customHeight="1">
      <c r="B4" s="124" t="s">
        <v>143</v>
      </c>
      <c r="C4" s="124"/>
      <c r="D4" s="124"/>
      <c r="E4" s="124"/>
      <c r="F4" s="124"/>
    </row>
    <row r="5" spans="2:6" ht="12" customHeight="1">
      <c r="B5" s="121" t="s">
        <v>1</v>
      </c>
      <c r="C5" s="121"/>
      <c r="D5" s="121"/>
      <c r="E5" s="121"/>
      <c r="F5" s="13"/>
    </row>
    <row r="6" spans="2:6" ht="5.45" customHeight="1">
      <c r="B6" s="2"/>
      <c r="C6" s="2"/>
      <c r="D6" s="2"/>
      <c r="E6" s="2"/>
      <c r="F6" s="2"/>
    </row>
    <row r="7" spans="2:6" ht="14.25" customHeight="1">
      <c r="B7" s="132" t="s">
        <v>347</v>
      </c>
      <c r="C7" s="132"/>
      <c r="D7" s="132"/>
      <c r="E7" s="132"/>
      <c r="F7" s="132"/>
    </row>
    <row r="8" spans="2:6" ht="19.149999999999999" hidden="1" customHeight="1">
      <c r="B8" s="123" t="s">
        <v>6</v>
      </c>
      <c r="C8" s="123"/>
      <c r="D8" s="123"/>
      <c r="E8" s="12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22"/>
      <c r="D11" s="122"/>
      <c r="E11" s="122"/>
      <c r="F11" s="12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22"/>
      <c r="D13" s="122"/>
      <c r="E13" s="122"/>
      <c r="F13" s="122"/>
    </row>
    <row r="14" spans="2:6" ht="24" hidden="1" customHeight="1">
      <c r="C14" s="26"/>
      <c r="D14" s="26"/>
      <c r="E14" s="26"/>
      <c r="F14" s="26"/>
    </row>
    <row r="15" spans="2:6" ht="15" customHeight="1" outlineLevel="1">
      <c r="B15" s="23" t="s">
        <v>144</v>
      </c>
      <c r="C15" s="26"/>
      <c r="D15" s="26"/>
      <c r="E15" s="26"/>
      <c r="F15" s="26"/>
    </row>
    <row r="16" spans="2:6" ht="6.75" customHeight="1">
      <c r="B16" s="2"/>
      <c r="C16" s="2"/>
      <c r="D16" s="5"/>
      <c r="E16" s="5"/>
      <c r="F16" s="6"/>
    </row>
    <row r="17" spans="2:6" ht="63" customHeight="1">
      <c r="B17" s="8" t="s">
        <v>2</v>
      </c>
      <c r="C17" s="14" t="s">
        <v>3</v>
      </c>
      <c r="D17" s="14" t="s">
        <v>8</v>
      </c>
      <c r="E17" s="24" t="s">
        <v>12</v>
      </c>
      <c r="F17" s="24" t="s">
        <v>13</v>
      </c>
    </row>
    <row r="18" spans="2:6">
      <c r="B18" s="27">
        <v>1</v>
      </c>
      <c r="C18" s="28">
        <v>2</v>
      </c>
      <c r="D18" s="28">
        <v>3</v>
      </c>
      <c r="E18" s="27">
        <v>4</v>
      </c>
      <c r="F18" s="27">
        <v>5</v>
      </c>
    </row>
    <row r="19" spans="2:6" ht="21" customHeight="1">
      <c r="B19" s="126" t="s">
        <v>145</v>
      </c>
      <c r="C19" s="127"/>
      <c r="D19" s="127"/>
      <c r="E19" s="127"/>
      <c r="F19" s="127"/>
    </row>
    <row r="20" spans="2:6" ht="85.5" customHeight="1">
      <c r="B20" s="112">
        <v>1</v>
      </c>
      <c r="C20" s="29" t="s">
        <v>146</v>
      </c>
      <c r="D20" s="30" t="s">
        <v>147</v>
      </c>
      <c r="E20" s="31" t="s">
        <v>148</v>
      </c>
      <c r="F20" s="32" t="s">
        <v>149</v>
      </c>
    </row>
    <row r="21" spans="2:6" ht="40.5" customHeight="1" outlineLevel="1">
      <c r="B21" s="113"/>
      <c r="C21" s="33"/>
      <c r="D21" s="34" t="s">
        <v>150</v>
      </c>
      <c r="E21" s="35"/>
      <c r="F21" s="36" t="s">
        <v>21</v>
      </c>
    </row>
    <row r="22" spans="2:6" ht="27.75" customHeight="1" outlineLevel="1">
      <c r="B22" s="113"/>
      <c r="C22" s="33"/>
      <c r="D22" s="34" t="s">
        <v>151</v>
      </c>
      <c r="E22" s="35"/>
      <c r="F22" s="36" t="s">
        <v>21</v>
      </c>
    </row>
    <row r="23" spans="2:6" ht="39" customHeight="1" outlineLevel="1">
      <c r="B23" s="113"/>
      <c r="C23" s="33"/>
      <c r="D23" s="34" t="s">
        <v>152</v>
      </c>
      <c r="E23" s="35"/>
      <c r="F23" s="36" t="s">
        <v>21</v>
      </c>
    </row>
    <row r="24" spans="2:6" ht="40.5" customHeight="1" outlineLevel="1">
      <c r="B24" s="113"/>
      <c r="C24" s="33"/>
      <c r="D24" s="34" t="s">
        <v>153</v>
      </c>
      <c r="E24" s="35"/>
      <c r="F24" s="36" t="s">
        <v>21</v>
      </c>
    </row>
    <row r="25" spans="2:6" ht="29.25" customHeight="1" outlineLevel="1">
      <c r="B25" s="113"/>
      <c r="C25" s="33"/>
      <c r="D25" s="34" t="s">
        <v>154</v>
      </c>
      <c r="E25" s="35"/>
      <c r="F25" s="36" t="s">
        <v>21</v>
      </c>
    </row>
    <row r="26" spans="2:6" outlineLevel="1">
      <c r="B26" s="114"/>
      <c r="C26" s="33"/>
      <c r="D26" s="34" t="s">
        <v>22</v>
      </c>
      <c r="E26" s="35"/>
      <c r="F26" s="36" t="s">
        <v>21</v>
      </c>
    </row>
    <row r="27" spans="2:6" ht="15">
      <c r="B27" s="37"/>
      <c r="C27" s="115" t="s">
        <v>155</v>
      </c>
      <c r="D27" s="116"/>
      <c r="E27" s="116"/>
      <c r="F27" s="38"/>
    </row>
    <row r="28" spans="2:6" ht="15">
      <c r="B28" s="37"/>
      <c r="C28" s="110" t="s">
        <v>156</v>
      </c>
      <c r="D28" s="111"/>
      <c r="E28" s="111"/>
      <c r="F28" s="32" t="s">
        <v>149</v>
      </c>
    </row>
    <row r="29" spans="2:6" ht="27.95" customHeight="1">
      <c r="B29" s="37"/>
      <c r="C29" s="110" t="s">
        <v>157</v>
      </c>
      <c r="D29" s="111"/>
      <c r="E29" s="111"/>
      <c r="F29" s="32" t="s">
        <v>158</v>
      </c>
    </row>
    <row r="30" spans="2:6" ht="15">
      <c r="B30" s="37"/>
      <c r="C30" s="115" t="s">
        <v>159</v>
      </c>
      <c r="D30" s="116"/>
      <c r="E30" s="116"/>
      <c r="F30" s="38" t="s">
        <v>158</v>
      </c>
    </row>
    <row r="31" spans="2:6" ht="21" customHeight="1">
      <c r="B31" s="126" t="s">
        <v>160</v>
      </c>
      <c r="C31" s="127"/>
      <c r="D31" s="127"/>
      <c r="E31" s="127"/>
      <c r="F31" s="127"/>
    </row>
    <row r="32" spans="2:6" ht="79.5" customHeight="1">
      <c r="B32" s="112">
        <v>2</v>
      </c>
      <c r="C32" s="29" t="s">
        <v>161</v>
      </c>
      <c r="D32" s="30" t="s">
        <v>162</v>
      </c>
      <c r="E32" s="31" t="s">
        <v>163</v>
      </c>
      <c r="F32" s="32" t="s">
        <v>164</v>
      </c>
    </row>
    <row r="33" spans="2:6" ht="41.25" customHeight="1" outlineLevel="1">
      <c r="B33" s="113"/>
      <c r="C33" s="33"/>
      <c r="D33" s="34" t="s">
        <v>150</v>
      </c>
      <c r="E33" s="35"/>
      <c r="F33" s="36" t="s">
        <v>21</v>
      </c>
    </row>
    <row r="34" spans="2:6" ht="29.25" customHeight="1" outlineLevel="1">
      <c r="B34" s="113"/>
      <c r="C34" s="33"/>
      <c r="D34" s="34" t="s">
        <v>151</v>
      </c>
      <c r="E34" s="35"/>
      <c r="F34" s="36" t="s">
        <v>21</v>
      </c>
    </row>
    <row r="35" spans="2:6" ht="31.5" customHeight="1" outlineLevel="1">
      <c r="B35" s="113"/>
      <c r="C35" s="33"/>
      <c r="D35" s="34" t="s">
        <v>165</v>
      </c>
      <c r="E35" s="35"/>
      <c r="F35" s="36" t="s">
        <v>21</v>
      </c>
    </row>
    <row r="36" spans="2:6" ht="38.25" customHeight="1" outlineLevel="1">
      <c r="B36" s="113"/>
      <c r="C36" s="33"/>
      <c r="D36" s="34" t="s">
        <v>166</v>
      </c>
      <c r="E36" s="35"/>
      <c r="F36" s="36" t="s">
        <v>21</v>
      </c>
    </row>
    <row r="37" spans="2:6" ht="27.75" customHeight="1" outlineLevel="1">
      <c r="B37" s="113"/>
      <c r="C37" s="33"/>
      <c r="D37" s="34" t="s">
        <v>154</v>
      </c>
      <c r="E37" s="35"/>
      <c r="F37" s="36" t="s">
        <v>21</v>
      </c>
    </row>
    <row r="38" spans="2:6" outlineLevel="1">
      <c r="B38" s="114"/>
      <c r="C38" s="33"/>
      <c r="D38" s="34" t="s">
        <v>22</v>
      </c>
      <c r="E38" s="35"/>
      <c r="F38" s="36" t="s">
        <v>21</v>
      </c>
    </row>
    <row r="39" spans="2:6" ht="15">
      <c r="B39" s="37"/>
      <c r="C39" s="115" t="s">
        <v>167</v>
      </c>
      <c r="D39" s="116"/>
      <c r="E39" s="116"/>
      <c r="F39" s="38"/>
    </row>
    <row r="40" spans="2:6" ht="15">
      <c r="B40" s="37"/>
      <c r="C40" s="110" t="s">
        <v>168</v>
      </c>
      <c r="D40" s="111"/>
      <c r="E40" s="111"/>
      <c r="F40" s="32" t="s">
        <v>164</v>
      </c>
    </row>
    <row r="41" spans="2:6" ht="27.95" customHeight="1">
      <c r="B41" s="37"/>
      <c r="C41" s="110" t="s">
        <v>157</v>
      </c>
      <c r="D41" s="111"/>
      <c r="E41" s="111"/>
      <c r="F41" s="32" t="s">
        <v>169</v>
      </c>
    </row>
    <row r="42" spans="2:6" ht="15">
      <c r="B42" s="37"/>
      <c r="C42" s="115" t="s">
        <v>170</v>
      </c>
      <c r="D42" s="116"/>
      <c r="E42" s="116"/>
      <c r="F42" s="38" t="s">
        <v>169</v>
      </c>
    </row>
    <row r="43" spans="2:6" ht="21" customHeight="1">
      <c r="B43" s="126" t="s">
        <v>171</v>
      </c>
      <c r="C43" s="127"/>
      <c r="D43" s="127"/>
      <c r="E43" s="127"/>
      <c r="F43" s="127"/>
    </row>
    <row r="44" spans="2:6" ht="54.75" customHeight="1">
      <c r="B44" s="112">
        <v>3</v>
      </c>
      <c r="C44" s="29" t="s">
        <v>172</v>
      </c>
      <c r="D44" s="30" t="s">
        <v>173</v>
      </c>
      <c r="E44" s="31" t="s">
        <v>174</v>
      </c>
      <c r="F44" s="32" t="s">
        <v>175</v>
      </c>
    </row>
    <row r="45" spans="2:6" outlineLevel="1">
      <c r="B45" s="114"/>
      <c r="C45" s="33"/>
      <c r="D45" s="34" t="s">
        <v>22</v>
      </c>
      <c r="E45" s="35"/>
      <c r="F45" s="36" t="s">
        <v>21</v>
      </c>
    </row>
    <row r="46" spans="2:6" ht="48" customHeight="1">
      <c r="B46" s="112">
        <v>4</v>
      </c>
      <c r="C46" s="29" t="s">
        <v>176</v>
      </c>
      <c r="D46" s="30" t="s">
        <v>177</v>
      </c>
      <c r="E46" s="31" t="s">
        <v>178</v>
      </c>
      <c r="F46" s="32" t="s">
        <v>179</v>
      </c>
    </row>
    <row r="47" spans="2:6" outlineLevel="1">
      <c r="B47" s="114"/>
      <c r="C47" s="33"/>
      <c r="D47" s="34" t="s">
        <v>22</v>
      </c>
      <c r="E47" s="35"/>
      <c r="F47" s="36" t="s">
        <v>21</v>
      </c>
    </row>
    <row r="48" spans="2:6" ht="56.25" customHeight="1">
      <c r="B48" s="112">
        <v>5</v>
      </c>
      <c r="C48" s="29" t="s">
        <v>180</v>
      </c>
      <c r="D48" s="30" t="s">
        <v>181</v>
      </c>
      <c r="E48" s="31" t="s">
        <v>182</v>
      </c>
      <c r="F48" s="32" t="s">
        <v>183</v>
      </c>
    </row>
    <row r="49" spans="2:6" outlineLevel="1">
      <c r="B49" s="114"/>
      <c r="C49" s="33"/>
      <c r="D49" s="34" t="s">
        <v>22</v>
      </c>
      <c r="E49" s="35"/>
      <c r="F49" s="36" t="s">
        <v>21</v>
      </c>
    </row>
    <row r="50" spans="2:6" ht="15">
      <c r="B50" s="37"/>
      <c r="C50" s="115" t="s">
        <v>184</v>
      </c>
      <c r="D50" s="116"/>
      <c r="E50" s="116"/>
      <c r="F50" s="38"/>
    </row>
    <row r="51" spans="2:6" ht="15">
      <c r="B51" s="37"/>
      <c r="C51" s="110" t="s">
        <v>185</v>
      </c>
      <c r="D51" s="111"/>
      <c r="E51" s="111"/>
      <c r="F51" s="32" t="s">
        <v>186</v>
      </c>
    </row>
    <row r="52" spans="2:6" ht="22.5" customHeight="1">
      <c r="B52" s="37"/>
      <c r="C52" s="110" t="s">
        <v>157</v>
      </c>
      <c r="D52" s="111"/>
      <c r="E52" s="111"/>
      <c r="F52" s="32" t="s">
        <v>187</v>
      </c>
    </row>
    <row r="53" spans="2:6" ht="15">
      <c r="B53" s="37"/>
      <c r="C53" s="115" t="s">
        <v>188</v>
      </c>
      <c r="D53" s="116"/>
      <c r="E53" s="116"/>
      <c r="F53" s="38" t="s">
        <v>187</v>
      </c>
    </row>
    <row r="54" spans="2:6" ht="15">
      <c r="B54" s="37"/>
      <c r="C54" s="115" t="s">
        <v>58</v>
      </c>
      <c r="D54" s="116"/>
      <c r="E54" s="116"/>
      <c r="F54" s="38"/>
    </row>
    <row r="55" spans="2:6" ht="15">
      <c r="B55" s="37"/>
      <c r="C55" s="110" t="s">
        <v>90</v>
      </c>
      <c r="D55" s="111"/>
      <c r="E55" s="111"/>
      <c r="F55" s="32" t="s">
        <v>189</v>
      </c>
    </row>
    <row r="56" spans="2:6" ht="20.25" customHeight="1">
      <c r="B56" s="37"/>
      <c r="C56" s="110" t="s">
        <v>157</v>
      </c>
      <c r="D56" s="111"/>
      <c r="E56" s="111"/>
      <c r="F56" s="32" t="s">
        <v>190</v>
      </c>
    </row>
    <row r="57" spans="2:6" ht="15">
      <c r="B57" s="39"/>
      <c r="C57" s="130" t="s">
        <v>59</v>
      </c>
      <c r="D57" s="131"/>
      <c r="E57" s="131"/>
      <c r="F57" s="40" t="s">
        <v>190</v>
      </c>
    </row>
    <row r="58" spans="2:6">
      <c r="B58" s="20"/>
      <c r="C58" s="19"/>
      <c r="D58" s="18"/>
      <c r="E58" s="21"/>
      <c r="F58" s="25"/>
    </row>
    <row r="59" spans="2:6">
      <c r="B59" s="117" t="s">
        <v>355</v>
      </c>
      <c r="C59" s="117"/>
      <c r="D59" s="117"/>
      <c r="E59" s="21"/>
      <c r="F59" s="22"/>
    </row>
    <row r="60" spans="2:6">
      <c r="B60" s="1"/>
      <c r="C60" s="1"/>
      <c r="D60" s="1"/>
      <c r="E60" s="1"/>
      <c r="F60" s="1"/>
    </row>
  </sheetData>
  <mergeCells count="33">
    <mergeCell ref="B59:D59"/>
    <mergeCell ref="C28:E28"/>
    <mergeCell ref="B2:C2"/>
    <mergeCell ref="D3:F3"/>
    <mergeCell ref="B4:F4"/>
    <mergeCell ref="B5:E5"/>
    <mergeCell ref="B7:F7"/>
    <mergeCell ref="B8:E8"/>
    <mergeCell ref="C11:F11"/>
    <mergeCell ref="C13:F13"/>
    <mergeCell ref="B19:F19"/>
    <mergeCell ref="B20:B26"/>
    <mergeCell ref="C27:E27"/>
    <mergeCell ref="B48:B49"/>
    <mergeCell ref="C29:E29"/>
    <mergeCell ref="C30:E30"/>
    <mergeCell ref="B31:F31"/>
    <mergeCell ref="B32:B38"/>
    <mergeCell ref="C39:E39"/>
    <mergeCell ref="C40:E40"/>
    <mergeCell ref="C41:E41"/>
    <mergeCell ref="C42:E42"/>
    <mergeCell ref="B43:F43"/>
    <mergeCell ref="B44:B45"/>
    <mergeCell ref="B46:B47"/>
    <mergeCell ref="C56:E56"/>
    <mergeCell ref="C57:E57"/>
    <mergeCell ref="C50:E50"/>
    <mergeCell ref="C51:E51"/>
    <mergeCell ref="C52:E52"/>
    <mergeCell ref="C53:E53"/>
    <mergeCell ref="C54:E54"/>
    <mergeCell ref="C55:E55"/>
  </mergeCells>
  <pageMargins left="0.23622047244094491" right="0.23622047244094491" top="0.39370078740157483" bottom="0.19685039370078741" header="0.31496062992125984" footer="0.31496062992125984"/>
  <pageSetup paperSize="9" scale="85" fitToHeight="0" orientation="landscape" verticalDpi="4294967293" r:id="rId1"/>
  <headerFoot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4"/>
  <sheetViews>
    <sheetView showGridLines="0" tabSelected="1" topLeftCell="B84" zoomScaleNormal="100" workbookViewId="0">
      <selection activeCell="C112" sqref="C112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49.85546875" style="10" customWidth="1"/>
    <col min="4" max="4" width="53.42578125" style="10" customWidth="1"/>
    <col min="5" max="5" width="25.5703125" style="10" customWidth="1"/>
    <col min="6" max="6" width="18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18" t="s">
        <v>5</v>
      </c>
      <c r="C2" s="118"/>
      <c r="D2" s="11"/>
      <c r="E2" s="11"/>
      <c r="F2" s="17"/>
    </row>
    <row r="3" spans="2:6" ht="18" hidden="1" customHeight="1">
      <c r="B3" s="26"/>
      <c r="C3" s="26"/>
      <c r="D3" s="119" t="s">
        <v>4</v>
      </c>
      <c r="E3" s="119"/>
      <c r="F3" s="120"/>
    </row>
    <row r="4" spans="2:6" ht="24.6" customHeight="1">
      <c r="B4" s="124" t="s">
        <v>191</v>
      </c>
      <c r="C4" s="124"/>
      <c r="D4" s="124"/>
      <c r="E4" s="124"/>
      <c r="F4" s="124"/>
    </row>
    <row r="5" spans="2:6" ht="20.45" customHeight="1">
      <c r="B5" s="121" t="s">
        <v>1</v>
      </c>
      <c r="C5" s="121"/>
      <c r="D5" s="121"/>
      <c r="E5" s="121"/>
      <c r="F5" s="13"/>
    </row>
    <row r="6" spans="2:6" ht="5.45" customHeight="1">
      <c r="B6" s="2"/>
      <c r="C6" s="2"/>
      <c r="D6" s="2"/>
      <c r="E6" s="2"/>
      <c r="F6" s="2"/>
    </row>
    <row r="7" spans="2:6" ht="23.25" customHeight="1">
      <c r="B7" s="125" t="s">
        <v>347</v>
      </c>
      <c r="C7" s="125"/>
      <c r="D7" s="125"/>
      <c r="E7" s="125"/>
      <c r="F7" s="125"/>
    </row>
    <row r="8" spans="2:6" ht="19.149999999999999" hidden="1" customHeight="1">
      <c r="B8" s="123" t="s">
        <v>6</v>
      </c>
      <c r="C8" s="123"/>
      <c r="D8" s="123"/>
      <c r="E8" s="12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22"/>
      <c r="D11" s="122"/>
      <c r="E11" s="122"/>
      <c r="F11" s="12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22"/>
      <c r="D13" s="122"/>
      <c r="E13" s="122"/>
      <c r="F13" s="122"/>
    </row>
    <row r="14" spans="2:6" ht="24" hidden="1" customHeight="1">
      <c r="C14" s="26"/>
      <c r="D14" s="26"/>
      <c r="E14" s="26"/>
      <c r="F14" s="26"/>
    </row>
    <row r="15" spans="2:6" ht="15" customHeight="1" outlineLevel="1">
      <c r="B15" s="23" t="s">
        <v>192</v>
      </c>
      <c r="C15" s="26"/>
      <c r="D15" s="26"/>
      <c r="E15" s="26"/>
      <c r="F15" s="26"/>
    </row>
    <row r="16" spans="2:6">
      <c r="B16" s="2"/>
      <c r="C16" s="2"/>
      <c r="D16" s="5"/>
      <c r="E16" s="5"/>
      <c r="F16" s="6"/>
    </row>
    <row r="17" spans="2:6" ht="79.900000000000006" customHeight="1">
      <c r="B17" s="8" t="s">
        <v>2</v>
      </c>
      <c r="C17" s="14" t="s">
        <v>3</v>
      </c>
      <c r="D17" s="14" t="s">
        <v>8</v>
      </c>
      <c r="E17" s="24" t="s">
        <v>12</v>
      </c>
      <c r="F17" s="24" t="s">
        <v>13</v>
      </c>
    </row>
    <row r="18" spans="2:6">
      <c r="B18" s="27">
        <v>1</v>
      </c>
      <c r="C18" s="28">
        <v>2</v>
      </c>
      <c r="D18" s="28">
        <v>3</v>
      </c>
      <c r="E18" s="27">
        <v>4</v>
      </c>
      <c r="F18" s="27">
        <v>5</v>
      </c>
    </row>
    <row r="19" spans="2:6" ht="21" customHeight="1">
      <c r="B19" s="126" t="s">
        <v>193</v>
      </c>
      <c r="C19" s="127"/>
      <c r="D19" s="127"/>
      <c r="E19" s="127"/>
      <c r="F19" s="127"/>
    </row>
    <row r="20" spans="2:6" ht="21" customHeight="1">
      <c r="B20" s="128" t="s">
        <v>194</v>
      </c>
      <c r="C20" s="129"/>
      <c r="D20" s="129"/>
      <c r="E20" s="129"/>
      <c r="F20" s="129"/>
    </row>
    <row r="21" spans="2:6" ht="47.25" customHeight="1">
      <c r="B21" s="112">
        <v>1</v>
      </c>
      <c r="C21" s="29" t="s">
        <v>195</v>
      </c>
      <c r="D21" s="30" t="s">
        <v>196</v>
      </c>
      <c r="E21" s="31" t="s">
        <v>197</v>
      </c>
      <c r="F21" s="32" t="s">
        <v>198</v>
      </c>
    </row>
    <row r="22" spans="2:6" ht="15.75" customHeight="1" outlineLevel="1">
      <c r="B22" s="113"/>
      <c r="C22" s="33"/>
      <c r="D22" s="34" t="s">
        <v>199</v>
      </c>
      <c r="E22" s="35"/>
      <c r="F22" s="36" t="s">
        <v>21</v>
      </c>
    </row>
    <row r="23" spans="2:6" outlineLevel="1">
      <c r="B23" s="114"/>
      <c r="C23" s="33"/>
      <c r="D23" s="34" t="s">
        <v>200</v>
      </c>
      <c r="E23" s="35"/>
      <c r="F23" s="36" t="s">
        <v>21</v>
      </c>
    </row>
    <row r="24" spans="2:6" ht="32.25" customHeight="1">
      <c r="B24" s="112">
        <v>2</v>
      </c>
      <c r="C24" s="29" t="s">
        <v>201</v>
      </c>
      <c r="D24" s="30" t="s">
        <v>202</v>
      </c>
      <c r="E24" s="31" t="s">
        <v>203</v>
      </c>
      <c r="F24" s="32" t="s">
        <v>204</v>
      </c>
    </row>
    <row r="25" spans="2:6" ht="15" customHeight="1" outlineLevel="1">
      <c r="B25" s="113"/>
      <c r="C25" s="33"/>
      <c r="D25" s="34" t="s">
        <v>199</v>
      </c>
      <c r="E25" s="35"/>
      <c r="F25" s="36" t="s">
        <v>21</v>
      </c>
    </row>
    <row r="26" spans="2:6" outlineLevel="1">
      <c r="B26" s="114"/>
      <c r="C26" s="33"/>
      <c r="D26" s="34" t="s">
        <v>200</v>
      </c>
      <c r="E26" s="35"/>
      <c r="F26" s="36" t="s">
        <v>21</v>
      </c>
    </row>
    <row r="27" spans="2:6" ht="47.25" customHeight="1">
      <c r="B27" s="112">
        <v>3</v>
      </c>
      <c r="C27" s="29" t="s">
        <v>205</v>
      </c>
      <c r="D27" s="30" t="s">
        <v>206</v>
      </c>
      <c r="E27" s="31" t="s">
        <v>207</v>
      </c>
      <c r="F27" s="32" t="s">
        <v>208</v>
      </c>
    </row>
    <row r="28" spans="2:6" ht="18" customHeight="1" outlineLevel="1">
      <c r="B28" s="113"/>
      <c r="C28" s="33"/>
      <c r="D28" s="34" t="s">
        <v>199</v>
      </c>
      <c r="E28" s="35"/>
      <c r="F28" s="36" t="s">
        <v>21</v>
      </c>
    </row>
    <row r="29" spans="2:6" outlineLevel="1">
      <c r="B29" s="114"/>
      <c r="C29" s="33"/>
      <c r="D29" s="34" t="s">
        <v>200</v>
      </c>
      <c r="E29" s="35"/>
      <c r="F29" s="36" t="s">
        <v>21</v>
      </c>
    </row>
    <row r="30" spans="2:6" ht="45.75" customHeight="1">
      <c r="B30" s="112">
        <v>4</v>
      </c>
      <c r="C30" s="29" t="s">
        <v>209</v>
      </c>
      <c r="D30" s="30" t="s">
        <v>210</v>
      </c>
      <c r="E30" s="31" t="s">
        <v>211</v>
      </c>
      <c r="F30" s="32" t="s">
        <v>212</v>
      </c>
    </row>
    <row r="31" spans="2:6" ht="16.5" customHeight="1" outlineLevel="1">
      <c r="B31" s="113"/>
      <c r="C31" s="33"/>
      <c r="D31" s="34" t="s">
        <v>199</v>
      </c>
      <c r="E31" s="35"/>
      <c r="F31" s="36" t="s">
        <v>21</v>
      </c>
    </row>
    <row r="32" spans="2:6" outlineLevel="1">
      <c r="B32" s="114"/>
      <c r="C32" s="33"/>
      <c r="D32" s="34" t="s">
        <v>200</v>
      </c>
      <c r="E32" s="35"/>
      <c r="F32" s="36" t="s">
        <v>21</v>
      </c>
    </row>
    <row r="33" spans="2:6" ht="43.5" customHeight="1">
      <c r="B33" s="112">
        <v>5</v>
      </c>
      <c r="C33" s="29" t="s">
        <v>213</v>
      </c>
      <c r="D33" s="30" t="s">
        <v>214</v>
      </c>
      <c r="E33" s="31" t="s">
        <v>215</v>
      </c>
      <c r="F33" s="32" t="s">
        <v>216</v>
      </c>
    </row>
    <row r="34" spans="2:6" ht="16.5" customHeight="1" outlineLevel="1">
      <c r="B34" s="113"/>
      <c r="C34" s="33"/>
      <c r="D34" s="34" t="s">
        <v>199</v>
      </c>
      <c r="E34" s="35"/>
      <c r="F34" s="36" t="s">
        <v>21</v>
      </c>
    </row>
    <row r="35" spans="2:6" outlineLevel="1">
      <c r="B35" s="114"/>
      <c r="C35" s="33"/>
      <c r="D35" s="34" t="s">
        <v>200</v>
      </c>
      <c r="E35" s="35"/>
      <c r="F35" s="36" t="s">
        <v>21</v>
      </c>
    </row>
    <row r="36" spans="2:6" ht="44.25" customHeight="1">
      <c r="B36" s="112">
        <v>6</v>
      </c>
      <c r="C36" s="29" t="s">
        <v>217</v>
      </c>
      <c r="D36" s="30" t="s">
        <v>218</v>
      </c>
      <c r="E36" s="31" t="s">
        <v>211</v>
      </c>
      <c r="F36" s="32" t="s">
        <v>212</v>
      </c>
    </row>
    <row r="37" spans="2:6" ht="15.75" customHeight="1" outlineLevel="1">
      <c r="B37" s="113"/>
      <c r="C37" s="33"/>
      <c r="D37" s="34" t="s">
        <v>199</v>
      </c>
      <c r="E37" s="35"/>
      <c r="F37" s="36" t="s">
        <v>21</v>
      </c>
    </row>
    <row r="38" spans="2:6" outlineLevel="1">
      <c r="B38" s="114"/>
      <c r="C38" s="33"/>
      <c r="D38" s="34" t="s">
        <v>200</v>
      </c>
      <c r="E38" s="35"/>
      <c r="F38" s="36" t="s">
        <v>21</v>
      </c>
    </row>
    <row r="39" spans="2:6" ht="35.25" customHeight="1">
      <c r="B39" s="112">
        <v>7</v>
      </c>
      <c r="C39" s="29" t="s">
        <v>219</v>
      </c>
      <c r="D39" s="30" t="s">
        <v>220</v>
      </c>
      <c r="E39" s="31" t="s">
        <v>221</v>
      </c>
      <c r="F39" s="32" t="s">
        <v>222</v>
      </c>
    </row>
    <row r="40" spans="2:6" ht="17.25" customHeight="1" outlineLevel="1">
      <c r="B40" s="113"/>
      <c r="C40" s="33"/>
      <c r="D40" s="34" t="s">
        <v>199</v>
      </c>
      <c r="E40" s="35"/>
      <c r="F40" s="36" t="s">
        <v>21</v>
      </c>
    </row>
    <row r="41" spans="2:6" outlineLevel="1">
      <c r="B41" s="114"/>
      <c r="C41" s="33"/>
      <c r="D41" s="34" t="s">
        <v>200</v>
      </c>
      <c r="E41" s="35"/>
      <c r="F41" s="36" t="s">
        <v>21</v>
      </c>
    </row>
    <row r="42" spans="2:6" ht="38.25" customHeight="1">
      <c r="B42" s="112">
        <v>8</v>
      </c>
      <c r="C42" s="29" t="s">
        <v>223</v>
      </c>
      <c r="D42" s="30" t="s">
        <v>224</v>
      </c>
      <c r="E42" s="31" t="s">
        <v>225</v>
      </c>
      <c r="F42" s="32" t="s">
        <v>226</v>
      </c>
    </row>
    <row r="43" spans="2:6" ht="16.5" customHeight="1" outlineLevel="1">
      <c r="B43" s="113"/>
      <c r="C43" s="33"/>
      <c r="D43" s="34" t="s">
        <v>199</v>
      </c>
      <c r="E43" s="35"/>
      <c r="F43" s="36" t="s">
        <v>21</v>
      </c>
    </row>
    <row r="44" spans="2:6" outlineLevel="1">
      <c r="B44" s="114"/>
      <c r="C44" s="33"/>
      <c r="D44" s="34" t="s">
        <v>200</v>
      </c>
      <c r="E44" s="35"/>
      <c r="F44" s="36" t="s">
        <v>21</v>
      </c>
    </row>
    <row r="45" spans="2:6" ht="70.5" customHeight="1">
      <c r="B45" s="112">
        <v>9</v>
      </c>
      <c r="C45" s="29" t="s">
        <v>227</v>
      </c>
      <c r="D45" s="30" t="s">
        <v>228</v>
      </c>
      <c r="E45" s="31" t="s">
        <v>229</v>
      </c>
      <c r="F45" s="32" t="s">
        <v>230</v>
      </c>
    </row>
    <row r="46" spans="2:6" ht="15.75" customHeight="1" outlineLevel="1">
      <c r="B46" s="113"/>
      <c r="C46" s="33"/>
      <c r="D46" s="34" t="s">
        <v>199</v>
      </c>
      <c r="E46" s="35"/>
      <c r="F46" s="36" t="s">
        <v>21</v>
      </c>
    </row>
    <row r="47" spans="2:6" outlineLevel="1">
      <c r="B47" s="114"/>
      <c r="C47" s="33"/>
      <c r="D47" s="34" t="s">
        <v>200</v>
      </c>
      <c r="E47" s="35"/>
      <c r="F47" s="36" t="s">
        <v>21</v>
      </c>
    </row>
    <row r="48" spans="2:6" ht="21" customHeight="1">
      <c r="B48" s="128" t="s">
        <v>231</v>
      </c>
      <c r="C48" s="129"/>
      <c r="D48" s="129"/>
      <c r="E48" s="129"/>
      <c r="F48" s="129"/>
    </row>
    <row r="49" spans="2:6" ht="33.75" customHeight="1">
      <c r="B49" s="112">
        <v>10</v>
      </c>
      <c r="C49" s="29" t="s">
        <v>232</v>
      </c>
      <c r="D49" s="30" t="s">
        <v>233</v>
      </c>
      <c r="E49" s="31" t="s">
        <v>234</v>
      </c>
      <c r="F49" s="32" t="s">
        <v>235</v>
      </c>
    </row>
    <row r="50" spans="2:6" ht="15" customHeight="1" outlineLevel="1">
      <c r="B50" s="113"/>
      <c r="C50" s="33"/>
      <c r="D50" s="34" t="s">
        <v>199</v>
      </c>
      <c r="E50" s="35"/>
      <c r="F50" s="36" t="s">
        <v>21</v>
      </c>
    </row>
    <row r="51" spans="2:6" outlineLevel="1">
      <c r="B51" s="114"/>
      <c r="C51" s="33"/>
      <c r="D51" s="34" t="s">
        <v>200</v>
      </c>
      <c r="E51" s="35"/>
      <c r="F51" s="36" t="s">
        <v>21</v>
      </c>
    </row>
    <row r="52" spans="2:6" ht="38.25" customHeight="1">
      <c r="B52" s="112">
        <v>11</v>
      </c>
      <c r="C52" s="29" t="s">
        <v>236</v>
      </c>
      <c r="D52" s="30" t="s">
        <v>237</v>
      </c>
      <c r="E52" s="31" t="s">
        <v>238</v>
      </c>
      <c r="F52" s="32" t="s">
        <v>239</v>
      </c>
    </row>
    <row r="53" spans="2:6" ht="15" customHeight="1" outlineLevel="1">
      <c r="B53" s="113"/>
      <c r="C53" s="33"/>
      <c r="D53" s="34" t="s">
        <v>199</v>
      </c>
      <c r="E53" s="35"/>
      <c r="F53" s="36" t="s">
        <v>21</v>
      </c>
    </row>
    <row r="54" spans="2:6" outlineLevel="1">
      <c r="B54" s="114"/>
      <c r="C54" s="33"/>
      <c r="D54" s="34" t="s">
        <v>200</v>
      </c>
      <c r="E54" s="35"/>
      <c r="F54" s="36" t="s">
        <v>21</v>
      </c>
    </row>
    <row r="55" spans="2:6" ht="21" customHeight="1">
      <c r="B55" s="128" t="s">
        <v>240</v>
      </c>
      <c r="C55" s="129"/>
      <c r="D55" s="129"/>
      <c r="E55" s="129"/>
      <c r="F55" s="129"/>
    </row>
    <row r="56" spans="2:6" ht="44.25" customHeight="1">
      <c r="B56" s="112">
        <v>12</v>
      </c>
      <c r="C56" s="29" t="s">
        <v>241</v>
      </c>
      <c r="D56" s="30" t="s">
        <v>242</v>
      </c>
      <c r="E56" s="31" t="s">
        <v>243</v>
      </c>
      <c r="F56" s="32" t="s">
        <v>244</v>
      </c>
    </row>
    <row r="57" spans="2:6" ht="18.75" customHeight="1" outlineLevel="1">
      <c r="B57" s="113"/>
      <c r="C57" s="33"/>
      <c r="D57" s="34" t="s">
        <v>199</v>
      </c>
      <c r="E57" s="35"/>
      <c r="F57" s="36" t="s">
        <v>21</v>
      </c>
    </row>
    <row r="58" spans="2:6" outlineLevel="1">
      <c r="B58" s="114"/>
      <c r="C58" s="33"/>
      <c r="D58" s="34" t="s">
        <v>200</v>
      </c>
      <c r="E58" s="35"/>
      <c r="F58" s="36" t="s">
        <v>21</v>
      </c>
    </row>
    <row r="59" spans="2:6" ht="42" customHeight="1">
      <c r="B59" s="112">
        <v>13</v>
      </c>
      <c r="C59" s="29" t="s">
        <v>245</v>
      </c>
      <c r="D59" s="30" t="s">
        <v>246</v>
      </c>
      <c r="E59" s="31" t="s">
        <v>247</v>
      </c>
      <c r="F59" s="32" t="s">
        <v>248</v>
      </c>
    </row>
    <row r="60" spans="2:6" ht="15" customHeight="1" outlineLevel="1">
      <c r="B60" s="113"/>
      <c r="C60" s="33"/>
      <c r="D60" s="34" t="s">
        <v>199</v>
      </c>
      <c r="E60" s="35"/>
      <c r="F60" s="36" t="s">
        <v>21</v>
      </c>
    </row>
    <row r="61" spans="2:6" outlineLevel="1">
      <c r="B61" s="114"/>
      <c r="C61" s="33"/>
      <c r="D61" s="34" t="s">
        <v>200</v>
      </c>
      <c r="E61" s="35"/>
      <c r="F61" s="36" t="s">
        <v>21</v>
      </c>
    </row>
    <row r="62" spans="2:6" ht="21" customHeight="1">
      <c r="B62" s="128" t="s">
        <v>249</v>
      </c>
      <c r="C62" s="129"/>
      <c r="D62" s="129"/>
      <c r="E62" s="129"/>
      <c r="F62" s="129"/>
    </row>
    <row r="63" spans="2:6" ht="77.25" customHeight="1">
      <c r="B63" s="112">
        <v>14</v>
      </c>
      <c r="C63" s="29" t="s">
        <v>250</v>
      </c>
      <c r="D63" s="30" t="s">
        <v>251</v>
      </c>
      <c r="E63" s="31" t="s">
        <v>252</v>
      </c>
      <c r="F63" s="32" t="s">
        <v>253</v>
      </c>
    </row>
    <row r="64" spans="2:6" ht="14.25" customHeight="1" outlineLevel="1">
      <c r="B64" s="113"/>
      <c r="C64" s="33"/>
      <c r="D64" s="34" t="s">
        <v>199</v>
      </c>
      <c r="E64" s="35"/>
      <c r="F64" s="36" t="s">
        <v>21</v>
      </c>
    </row>
    <row r="65" spans="2:6" outlineLevel="1">
      <c r="B65" s="114"/>
      <c r="C65" s="33"/>
      <c r="D65" s="34" t="s">
        <v>200</v>
      </c>
      <c r="E65" s="35"/>
      <c r="F65" s="36" t="s">
        <v>21</v>
      </c>
    </row>
    <row r="66" spans="2:6" ht="59.25" customHeight="1">
      <c r="B66" s="112">
        <v>15</v>
      </c>
      <c r="C66" s="29" t="s">
        <v>254</v>
      </c>
      <c r="D66" s="30" t="s">
        <v>255</v>
      </c>
      <c r="E66" s="31" t="s">
        <v>256</v>
      </c>
      <c r="F66" s="32" t="s">
        <v>257</v>
      </c>
    </row>
    <row r="67" spans="2:6" ht="14.25" customHeight="1" outlineLevel="1">
      <c r="B67" s="113"/>
      <c r="C67" s="33"/>
      <c r="D67" s="34" t="s">
        <v>199</v>
      </c>
      <c r="E67" s="35"/>
      <c r="F67" s="36" t="s">
        <v>21</v>
      </c>
    </row>
    <row r="68" spans="2:6" outlineLevel="1">
      <c r="B68" s="114"/>
      <c r="C68" s="33"/>
      <c r="D68" s="34" t="s">
        <v>200</v>
      </c>
      <c r="E68" s="35"/>
      <c r="F68" s="36" t="s">
        <v>21</v>
      </c>
    </row>
    <row r="69" spans="2:6" ht="59.25" customHeight="1">
      <c r="B69" s="112">
        <v>16</v>
      </c>
      <c r="C69" s="29" t="s">
        <v>258</v>
      </c>
      <c r="D69" s="30" t="s">
        <v>259</v>
      </c>
      <c r="E69" s="31" t="s">
        <v>260</v>
      </c>
      <c r="F69" s="32" t="s">
        <v>261</v>
      </c>
    </row>
    <row r="70" spans="2:6" ht="15.75" customHeight="1" outlineLevel="1">
      <c r="B70" s="113"/>
      <c r="C70" s="33"/>
      <c r="D70" s="34" t="s">
        <v>199</v>
      </c>
      <c r="E70" s="35"/>
      <c r="F70" s="36" t="s">
        <v>21</v>
      </c>
    </row>
    <row r="71" spans="2:6" outlineLevel="1">
      <c r="B71" s="114"/>
      <c r="C71" s="33"/>
      <c r="D71" s="34" t="s">
        <v>200</v>
      </c>
      <c r="E71" s="35"/>
      <c r="F71" s="36" t="s">
        <v>21</v>
      </c>
    </row>
    <row r="72" spans="2:6" ht="53.25" customHeight="1">
      <c r="B72" s="112">
        <v>17</v>
      </c>
      <c r="C72" s="29" t="s">
        <v>262</v>
      </c>
      <c r="D72" s="30" t="s">
        <v>263</v>
      </c>
      <c r="E72" s="31" t="s">
        <v>264</v>
      </c>
      <c r="F72" s="32" t="s">
        <v>265</v>
      </c>
    </row>
    <row r="73" spans="2:6" ht="15" customHeight="1" outlineLevel="1">
      <c r="B73" s="113"/>
      <c r="C73" s="33"/>
      <c r="D73" s="34" t="s">
        <v>199</v>
      </c>
      <c r="E73" s="35"/>
      <c r="F73" s="36" t="s">
        <v>21</v>
      </c>
    </row>
    <row r="74" spans="2:6" outlineLevel="1">
      <c r="B74" s="114"/>
      <c r="C74" s="33"/>
      <c r="D74" s="34" t="s">
        <v>200</v>
      </c>
      <c r="E74" s="35"/>
      <c r="F74" s="36" t="s">
        <v>21</v>
      </c>
    </row>
    <row r="75" spans="2:6" ht="21" customHeight="1">
      <c r="B75" s="128" t="s">
        <v>266</v>
      </c>
      <c r="C75" s="129"/>
      <c r="D75" s="129"/>
      <c r="E75" s="129"/>
      <c r="F75" s="129"/>
    </row>
    <row r="76" spans="2:6" ht="75" customHeight="1">
      <c r="B76" s="112">
        <v>18</v>
      </c>
      <c r="C76" s="29" t="s">
        <v>267</v>
      </c>
      <c r="D76" s="30" t="s">
        <v>268</v>
      </c>
      <c r="E76" s="31" t="s">
        <v>269</v>
      </c>
      <c r="F76" s="32" t="s">
        <v>270</v>
      </c>
    </row>
    <row r="77" spans="2:6" ht="17.25" customHeight="1" outlineLevel="1">
      <c r="B77" s="113"/>
      <c r="C77" s="33"/>
      <c r="D77" s="34" t="s">
        <v>199</v>
      </c>
      <c r="E77" s="35"/>
      <c r="F77" s="36" t="s">
        <v>21</v>
      </c>
    </row>
    <row r="78" spans="2:6" outlineLevel="1">
      <c r="B78" s="114"/>
      <c r="C78" s="33"/>
      <c r="D78" s="34" t="s">
        <v>200</v>
      </c>
      <c r="E78" s="35"/>
      <c r="F78" s="36" t="s">
        <v>21</v>
      </c>
    </row>
    <row r="79" spans="2:6" ht="45.75" customHeight="1">
      <c r="B79" s="112">
        <v>19</v>
      </c>
      <c r="C79" s="29" t="s">
        <v>271</v>
      </c>
      <c r="D79" s="30" t="s">
        <v>272</v>
      </c>
      <c r="E79" s="31" t="s">
        <v>273</v>
      </c>
      <c r="F79" s="32" t="s">
        <v>274</v>
      </c>
    </row>
    <row r="80" spans="2:6" ht="14.25" customHeight="1" outlineLevel="1">
      <c r="B80" s="113"/>
      <c r="C80" s="33"/>
      <c r="D80" s="34" t="s">
        <v>199</v>
      </c>
      <c r="E80" s="35"/>
      <c r="F80" s="36" t="s">
        <v>21</v>
      </c>
    </row>
    <row r="81" spans="2:6" outlineLevel="1">
      <c r="B81" s="114"/>
      <c r="C81" s="33"/>
      <c r="D81" s="34" t="s">
        <v>200</v>
      </c>
      <c r="E81" s="35"/>
      <c r="F81" s="36" t="s">
        <v>21</v>
      </c>
    </row>
    <row r="82" spans="2:6" ht="30" customHeight="1">
      <c r="B82" s="112">
        <v>20</v>
      </c>
      <c r="C82" s="29" t="s">
        <v>275</v>
      </c>
      <c r="D82" s="30" t="s">
        <v>276</v>
      </c>
      <c r="E82" s="31" t="s">
        <v>277</v>
      </c>
      <c r="F82" s="32">
        <v>197.1</v>
      </c>
    </row>
    <row r="83" spans="2:6" ht="16.5" customHeight="1" outlineLevel="1">
      <c r="B83" s="113"/>
      <c r="C83" s="33"/>
      <c r="D83" s="34" t="s">
        <v>199</v>
      </c>
      <c r="E83" s="35"/>
      <c r="F83" s="36" t="s">
        <v>21</v>
      </c>
    </row>
    <row r="84" spans="2:6" outlineLevel="1">
      <c r="B84" s="114"/>
      <c r="C84" s="33"/>
      <c r="D84" s="34" t="s">
        <v>200</v>
      </c>
      <c r="E84" s="35"/>
      <c r="F84" s="36" t="s">
        <v>21</v>
      </c>
    </row>
    <row r="85" spans="2:6" ht="15">
      <c r="B85" s="37"/>
      <c r="C85" s="115" t="s">
        <v>278</v>
      </c>
      <c r="D85" s="116"/>
      <c r="E85" s="116"/>
      <c r="F85" s="38"/>
    </row>
    <row r="86" spans="2:6" ht="15">
      <c r="B86" s="37"/>
      <c r="C86" s="110" t="s">
        <v>279</v>
      </c>
      <c r="D86" s="111"/>
      <c r="E86" s="111"/>
      <c r="F86" s="32" t="s">
        <v>280</v>
      </c>
    </row>
    <row r="87" spans="2:6" ht="27.95" customHeight="1">
      <c r="B87" s="37"/>
      <c r="C87" s="110" t="s">
        <v>55</v>
      </c>
      <c r="D87" s="111"/>
      <c r="E87" s="111"/>
      <c r="F87" s="32" t="s">
        <v>281</v>
      </c>
    </row>
    <row r="88" spans="2:6" ht="15">
      <c r="B88" s="37"/>
      <c r="C88" s="115" t="s">
        <v>282</v>
      </c>
      <c r="D88" s="116"/>
      <c r="E88" s="116"/>
      <c r="F88" s="38" t="s">
        <v>281</v>
      </c>
    </row>
    <row r="89" spans="2:6" ht="15">
      <c r="B89" s="37"/>
      <c r="C89" s="115" t="s">
        <v>58</v>
      </c>
      <c r="D89" s="116"/>
      <c r="E89" s="116"/>
      <c r="F89" s="38"/>
    </row>
    <row r="90" spans="2:6" ht="15">
      <c r="B90" s="37"/>
      <c r="C90" s="110" t="s">
        <v>279</v>
      </c>
      <c r="D90" s="111"/>
      <c r="E90" s="111"/>
      <c r="F90" s="32" t="s">
        <v>280</v>
      </c>
    </row>
    <row r="91" spans="2:6" ht="27.95" customHeight="1">
      <c r="B91" s="37"/>
      <c r="C91" s="110" t="s">
        <v>55</v>
      </c>
      <c r="D91" s="111"/>
      <c r="E91" s="111"/>
      <c r="F91" s="32" t="s">
        <v>281</v>
      </c>
    </row>
    <row r="92" spans="2:6" ht="15">
      <c r="B92" s="39"/>
      <c r="C92" s="130" t="s">
        <v>59</v>
      </c>
      <c r="D92" s="131"/>
      <c r="E92" s="131"/>
      <c r="F92" s="40" t="s">
        <v>281</v>
      </c>
    </row>
    <row r="93" spans="2:6">
      <c r="B93" s="20"/>
      <c r="C93" s="19"/>
      <c r="D93" s="18"/>
      <c r="E93" s="21"/>
      <c r="F93" s="25"/>
    </row>
    <row r="94" spans="2:6">
      <c r="B94" s="117" t="s">
        <v>354</v>
      </c>
      <c r="C94" s="117"/>
      <c r="D94" s="117"/>
      <c r="E94" s="21"/>
      <c r="F94" s="22"/>
    </row>
  </sheetData>
  <mergeCells count="43">
    <mergeCell ref="B94:D94"/>
    <mergeCell ref="B8:E8"/>
    <mergeCell ref="B2:C2"/>
    <mergeCell ref="D3:F3"/>
    <mergeCell ref="B4:F4"/>
    <mergeCell ref="B5:E5"/>
    <mergeCell ref="B7:F7"/>
    <mergeCell ref="B42:B44"/>
    <mergeCell ref="C11:F11"/>
    <mergeCell ref="C13:F13"/>
    <mergeCell ref="B19:F19"/>
    <mergeCell ref="B20:F20"/>
    <mergeCell ref="B21:B23"/>
    <mergeCell ref="B24:B26"/>
    <mergeCell ref="B27:B29"/>
    <mergeCell ref="B30:B32"/>
    <mergeCell ref="B33:B35"/>
    <mergeCell ref="B36:B38"/>
    <mergeCell ref="B39:B41"/>
    <mergeCell ref="B72:B74"/>
    <mergeCell ref="B45:B47"/>
    <mergeCell ref="B48:F48"/>
    <mergeCell ref="B49:B51"/>
    <mergeCell ref="B52:B54"/>
    <mergeCell ref="B55:F55"/>
    <mergeCell ref="B56:B58"/>
    <mergeCell ref="B59:B61"/>
    <mergeCell ref="B62:F62"/>
    <mergeCell ref="B63:B65"/>
    <mergeCell ref="B66:B68"/>
    <mergeCell ref="B69:B71"/>
    <mergeCell ref="C92:E92"/>
    <mergeCell ref="B75:F75"/>
    <mergeCell ref="B76:B78"/>
    <mergeCell ref="B79:B81"/>
    <mergeCell ref="B82:B84"/>
    <mergeCell ref="C85:E85"/>
    <mergeCell ref="C86:E86"/>
    <mergeCell ref="C87:E87"/>
    <mergeCell ref="C88:E88"/>
    <mergeCell ref="C89:E89"/>
    <mergeCell ref="C90:E90"/>
    <mergeCell ref="C91:E91"/>
  </mergeCells>
  <pageMargins left="0.43307086614173229" right="0.23622047244094491" top="0.39370078740157483" bottom="0.19685039370078741" header="0.31496062992125984" footer="0.31496062992125984"/>
  <pageSetup paperSize="9" scale="80" fitToHeight="0" orientation="landscape" verticalDpi="4294967293" r:id="rId1"/>
  <headerFoot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topLeftCell="A7" workbookViewId="0">
      <selection activeCell="G22" sqref="G22"/>
    </sheetView>
  </sheetViews>
  <sheetFormatPr defaultRowHeight="15.75"/>
  <cols>
    <col min="1" max="1" width="4.42578125" style="66" customWidth="1"/>
    <col min="2" max="2" width="27.7109375" style="66" customWidth="1"/>
    <col min="3" max="3" width="18.42578125" style="66" customWidth="1"/>
    <col min="4" max="4" width="10.42578125" style="66" customWidth="1"/>
    <col min="5" max="5" width="6.7109375" style="66" customWidth="1"/>
    <col min="6" max="6" width="9.140625" style="66"/>
    <col min="7" max="7" width="13.140625" style="66" customWidth="1"/>
    <col min="8" max="8" width="11.140625" style="66" customWidth="1"/>
    <col min="9" max="16384" width="9.140625" style="66"/>
  </cols>
  <sheetData>
    <row r="1" spans="1:15" hidden="1"/>
    <row r="2" spans="1:15" hidden="1"/>
    <row r="3" spans="1:15" hidden="1">
      <c r="A3" s="65"/>
    </row>
    <row r="4" spans="1:15" ht="51" customHeight="1">
      <c r="A4" s="133" t="s">
        <v>334</v>
      </c>
      <c r="B4" s="133"/>
      <c r="C4" s="133"/>
      <c r="D4" s="133"/>
      <c r="E4" s="133"/>
      <c r="F4" s="133"/>
      <c r="G4" s="133"/>
    </row>
    <row r="6" spans="1:15" ht="51">
      <c r="A6" s="67" t="s">
        <v>308</v>
      </c>
      <c r="B6" s="68" t="s">
        <v>309</v>
      </c>
      <c r="C6" s="68" t="s">
        <v>310</v>
      </c>
      <c r="D6" s="68" t="s">
        <v>311</v>
      </c>
      <c r="E6" s="68" t="s">
        <v>312</v>
      </c>
      <c r="F6" s="68" t="s">
        <v>313</v>
      </c>
      <c r="G6" s="68" t="s">
        <v>314</v>
      </c>
      <c r="H6" s="69"/>
      <c r="I6" s="70"/>
      <c r="J6" s="71"/>
      <c r="K6" s="71"/>
      <c r="L6" s="72"/>
      <c r="M6" s="72"/>
      <c r="N6" s="73"/>
      <c r="O6" s="74"/>
    </row>
    <row r="7" spans="1:15">
      <c r="A7" s="75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69"/>
    </row>
    <row r="8" spans="1:15" ht="60" customHeight="1">
      <c r="A8" s="134" t="s">
        <v>315</v>
      </c>
      <c r="B8" s="135"/>
      <c r="C8" s="135"/>
      <c r="D8" s="135"/>
      <c r="E8" s="135"/>
      <c r="F8" s="135"/>
      <c r="G8" s="136"/>
      <c r="H8" s="69"/>
    </row>
    <row r="9" spans="1:15" ht="54" customHeight="1">
      <c r="A9" s="77">
        <v>1</v>
      </c>
      <c r="B9" s="78" t="s">
        <v>316</v>
      </c>
      <c r="C9" s="79" t="s">
        <v>317</v>
      </c>
      <c r="D9" s="80" t="s">
        <v>318</v>
      </c>
      <c r="E9" s="80">
        <v>1</v>
      </c>
      <c r="F9" s="81">
        <f>4428</f>
        <v>4428</v>
      </c>
      <c r="G9" s="82">
        <f>E9*F9</f>
        <v>4428</v>
      </c>
      <c r="H9" s="83"/>
    </row>
    <row r="10" spans="1:15" ht="55.5" customHeight="1">
      <c r="A10" s="77">
        <v>2</v>
      </c>
      <c r="B10" s="78" t="s">
        <v>319</v>
      </c>
      <c r="C10" s="79" t="s">
        <v>320</v>
      </c>
      <c r="D10" s="80" t="s">
        <v>318</v>
      </c>
      <c r="E10" s="80">
        <v>1</v>
      </c>
      <c r="F10" s="81">
        <f>167637.6</f>
        <v>167637.6</v>
      </c>
      <c r="G10" s="82">
        <f t="shared" ref="G10:G14" si="0">E10*F10</f>
        <v>167637.6</v>
      </c>
      <c r="H10" s="83"/>
    </row>
    <row r="11" spans="1:15" ht="63.75">
      <c r="A11" s="77">
        <v>3</v>
      </c>
      <c r="B11" s="78" t="s">
        <v>321</v>
      </c>
      <c r="C11" s="79" t="s">
        <v>322</v>
      </c>
      <c r="D11" s="80" t="s">
        <v>323</v>
      </c>
      <c r="E11" s="80">
        <v>10</v>
      </c>
      <c r="F11" s="81">
        <v>518.4</v>
      </c>
      <c r="G11" s="82">
        <f t="shared" si="0"/>
        <v>5184</v>
      </c>
      <c r="H11" s="83"/>
    </row>
    <row r="12" spans="1:15" ht="42" customHeight="1">
      <c r="A12" s="77">
        <v>4</v>
      </c>
      <c r="B12" s="78" t="s">
        <v>324</v>
      </c>
      <c r="C12" s="79" t="s">
        <v>325</v>
      </c>
      <c r="D12" s="80" t="s">
        <v>326</v>
      </c>
      <c r="E12" s="80">
        <v>100</v>
      </c>
      <c r="F12" s="81">
        <f>1473.12</f>
        <v>1473.12</v>
      </c>
      <c r="G12" s="82">
        <f t="shared" si="0"/>
        <v>147312</v>
      </c>
      <c r="H12" s="83"/>
    </row>
    <row r="13" spans="1:15" ht="62.25" customHeight="1">
      <c r="A13" s="77">
        <v>5</v>
      </c>
      <c r="B13" s="78" t="s">
        <v>327</v>
      </c>
      <c r="C13" s="79" t="s">
        <v>328</v>
      </c>
      <c r="D13" s="80" t="s">
        <v>318</v>
      </c>
      <c r="E13" s="80">
        <v>1</v>
      </c>
      <c r="F13" s="81">
        <f>74912.04</f>
        <v>74912.039999999994</v>
      </c>
      <c r="G13" s="82">
        <f t="shared" si="0"/>
        <v>74912.039999999994</v>
      </c>
      <c r="H13" s="83"/>
    </row>
    <row r="14" spans="1:15" ht="76.5">
      <c r="A14" s="77">
        <v>6</v>
      </c>
      <c r="B14" s="84" t="s">
        <v>329</v>
      </c>
      <c r="C14" s="85" t="s">
        <v>330</v>
      </c>
      <c r="D14" s="86" t="s">
        <v>331</v>
      </c>
      <c r="E14" s="86">
        <v>1</v>
      </c>
      <c r="F14" s="81">
        <f>115084.8</f>
        <v>115084.8</v>
      </c>
      <c r="G14" s="82">
        <f t="shared" si="0"/>
        <v>115084.8</v>
      </c>
      <c r="H14" s="83"/>
    </row>
    <row r="15" spans="1:15">
      <c r="A15" s="87"/>
      <c r="B15" s="88"/>
      <c r="C15" s="88"/>
      <c r="D15" s="89"/>
      <c r="E15" s="89"/>
      <c r="F15" s="90" t="s">
        <v>332</v>
      </c>
      <c r="G15" s="91">
        <f>SUM(G9:G14)</f>
        <v>514558.43999999994</v>
      </c>
      <c r="H15" s="83"/>
    </row>
    <row r="16" spans="1:15">
      <c r="A16" s="92"/>
      <c r="B16" s="137" t="s">
        <v>333</v>
      </c>
      <c r="C16" s="137"/>
      <c r="D16" s="137"/>
      <c r="E16" s="137"/>
      <c r="F16" s="137"/>
      <c r="G16" s="92"/>
      <c r="H16" s="92"/>
    </row>
    <row r="17" spans="1:8">
      <c r="A17" s="92"/>
      <c r="B17" s="92"/>
      <c r="C17" s="92"/>
      <c r="D17" s="92"/>
      <c r="E17" s="92"/>
      <c r="F17" s="92"/>
      <c r="G17" s="92"/>
      <c r="H17" s="92"/>
    </row>
    <row r="18" spans="1:8">
      <c r="B18" s="93"/>
      <c r="C18" s="94"/>
    </row>
    <row r="20" spans="1:8">
      <c r="B20" s="93"/>
      <c r="C20" s="94"/>
    </row>
    <row r="21" spans="1:8">
      <c r="A21" s="98" t="s">
        <v>357</v>
      </c>
      <c r="B21" s="98"/>
      <c r="C21" s="98"/>
      <c r="D21" s="98"/>
      <c r="E21" s="98"/>
      <c r="F21" s="92"/>
      <c r="G21" s="92"/>
      <c r="H21" s="92"/>
    </row>
    <row r="22" spans="1:8">
      <c r="A22" s="92"/>
      <c r="B22" s="92"/>
      <c r="C22" s="92"/>
      <c r="D22" s="92"/>
      <c r="E22" s="92"/>
      <c r="F22" s="92"/>
      <c r="G22" s="92"/>
      <c r="H22" s="92"/>
    </row>
    <row r="23" spans="1:8">
      <c r="A23" s="92"/>
      <c r="B23" s="92"/>
      <c r="C23" s="92"/>
      <c r="D23" s="92"/>
      <c r="E23" s="92"/>
      <c r="F23" s="92"/>
      <c r="G23" s="92"/>
      <c r="H23" s="92"/>
    </row>
    <row r="24" spans="1:8">
      <c r="A24" s="92"/>
      <c r="B24" s="92"/>
      <c r="C24" s="92"/>
      <c r="D24" s="92"/>
      <c r="E24" s="92"/>
      <c r="F24" s="92"/>
      <c r="G24" s="92"/>
      <c r="H24" s="92"/>
    </row>
    <row r="25" spans="1:8">
      <c r="A25" s="92"/>
      <c r="B25" s="92"/>
      <c r="C25" s="92"/>
      <c r="D25" s="92"/>
      <c r="E25" s="92"/>
      <c r="F25" s="92"/>
      <c r="G25" s="92"/>
      <c r="H25" s="92"/>
    </row>
    <row r="26" spans="1:8">
      <c r="A26" s="92"/>
      <c r="B26" s="92"/>
      <c r="C26" s="92"/>
      <c r="D26" s="92"/>
      <c r="E26" s="92"/>
      <c r="F26" s="92"/>
      <c r="G26" s="92"/>
      <c r="H26" s="92"/>
    </row>
    <row r="27" spans="1:8">
      <c r="A27" s="92"/>
      <c r="B27" s="92"/>
      <c r="C27" s="92"/>
      <c r="D27" s="92"/>
      <c r="E27" s="92"/>
      <c r="F27" s="92"/>
      <c r="G27" s="92"/>
      <c r="H27" s="92"/>
    </row>
    <row r="28" spans="1:8">
      <c r="A28" s="92"/>
      <c r="B28" s="92"/>
      <c r="C28" s="92"/>
      <c r="D28" s="92"/>
      <c r="E28" s="92"/>
      <c r="F28" s="92"/>
      <c r="G28" s="92"/>
      <c r="H28" s="92"/>
    </row>
    <row r="29" spans="1:8">
      <c r="A29" s="92"/>
      <c r="B29" s="92"/>
      <c r="C29" s="92"/>
      <c r="D29" s="92"/>
      <c r="E29" s="92"/>
      <c r="F29" s="92"/>
      <c r="G29" s="92"/>
      <c r="H29" s="92"/>
    </row>
    <row r="30" spans="1:8">
      <c r="A30" s="92"/>
      <c r="B30" s="92"/>
      <c r="C30" s="92"/>
      <c r="D30" s="92"/>
      <c r="E30" s="92"/>
      <c r="F30" s="92"/>
      <c r="G30" s="92"/>
      <c r="H30" s="92"/>
    </row>
    <row r="31" spans="1:8">
      <c r="B31" s="92"/>
    </row>
  </sheetData>
  <mergeCells count="3">
    <mergeCell ref="A4:G4"/>
    <mergeCell ref="A8:G8"/>
    <mergeCell ref="B16:F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showGridLines="0" topLeftCell="B4" zoomScaleNormal="100" workbookViewId="0">
      <selection activeCell="E34" sqref="E34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25.42578125" style="10" customWidth="1"/>
    <col min="4" max="4" width="36" style="10" customWidth="1"/>
    <col min="5" max="5" width="21.28515625" style="10" customWidth="1"/>
    <col min="6" max="6" width="15.710937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18" t="s">
        <v>5</v>
      </c>
      <c r="C2" s="118"/>
      <c r="D2" s="11"/>
      <c r="E2" s="11"/>
      <c r="F2" s="17"/>
    </row>
    <row r="3" spans="2:6" ht="18" hidden="1" customHeight="1">
      <c r="B3" s="64"/>
      <c r="C3" s="64"/>
      <c r="D3" s="119" t="s">
        <v>4</v>
      </c>
      <c r="E3" s="119"/>
      <c r="F3" s="120"/>
    </row>
    <row r="4" spans="2:6" ht="24.6" customHeight="1">
      <c r="B4" s="124" t="s">
        <v>350</v>
      </c>
      <c r="C4" s="124"/>
      <c r="D4" s="124"/>
      <c r="E4" s="124"/>
      <c r="F4" s="124"/>
    </row>
    <row r="5" spans="2:6" ht="20.45" customHeight="1">
      <c r="B5" s="121" t="s">
        <v>1</v>
      </c>
      <c r="C5" s="121"/>
      <c r="D5" s="121"/>
      <c r="E5" s="121"/>
      <c r="F5" s="13"/>
    </row>
    <row r="6" spans="2:6" ht="5.45" customHeight="1">
      <c r="B6" s="2"/>
      <c r="C6" s="2"/>
      <c r="D6" s="2"/>
      <c r="E6" s="2"/>
      <c r="F6" s="2"/>
    </row>
    <row r="7" spans="2:6" ht="23.25" customHeight="1">
      <c r="B7" s="125" t="s">
        <v>349</v>
      </c>
      <c r="C7" s="125"/>
      <c r="D7" s="125"/>
      <c r="E7" s="125"/>
      <c r="F7" s="125"/>
    </row>
    <row r="8" spans="2:6" ht="19.149999999999999" hidden="1" customHeight="1">
      <c r="B8" s="123" t="s">
        <v>6</v>
      </c>
      <c r="C8" s="123"/>
      <c r="D8" s="123"/>
      <c r="E8" s="12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22"/>
      <c r="D11" s="122"/>
      <c r="E11" s="122"/>
      <c r="F11" s="12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22"/>
      <c r="D13" s="122"/>
      <c r="E13" s="122"/>
      <c r="F13" s="122"/>
    </row>
    <row r="14" spans="2:6" ht="24" hidden="1" customHeight="1">
      <c r="C14" s="64"/>
      <c r="D14" s="64"/>
      <c r="E14" s="64"/>
      <c r="F14" s="64"/>
    </row>
    <row r="15" spans="2:6" ht="15" customHeight="1" outlineLevel="1">
      <c r="B15" s="23" t="s">
        <v>348</v>
      </c>
      <c r="C15" s="64"/>
      <c r="D15" s="64"/>
      <c r="E15" s="64"/>
      <c r="F15" s="64"/>
    </row>
    <row r="16" spans="2:6">
      <c r="B16" s="2"/>
      <c r="C16" s="2"/>
      <c r="D16" s="5"/>
      <c r="E16" s="5"/>
      <c r="F16" s="6"/>
    </row>
    <row r="17" spans="2:6" ht="79.900000000000006" customHeight="1">
      <c r="B17" s="8" t="s">
        <v>2</v>
      </c>
      <c r="C17" s="14" t="s">
        <v>3</v>
      </c>
      <c r="D17" s="14" t="s">
        <v>8</v>
      </c>
      <c r="E17" s="24" t="s">
        <v>12</v>
      </c>
      <c r="F17" s="24" t="s">
        <v>13</v>
      </c>
    </row>
    <row r="18" spans="2:6">
      <c r="B18" s="27">
        <v>1</v>
      </c>
      <c r="C18" s="28">
        <v>2</v>
      </c>
      <c r="D18" s="28">
        <v>3</v>
      </c>
      <c r="E18" s="27">
        <v>4</v>
      </c>
      <c r="F18" s="27">
        <v>5</v>
      </c>
    </row>
    <row r="19" spans="2:6" ht="21" customHeight="1">
      <c r="B19" s="126" t="s">
        <v>336</v>
      </c>
      <c r="C19" s="127"/>
      <c r="D19" s="127"/>
      <c r="E19" s="127"/>
      <c r="F19" s="127"/>
    </row>
    <row r="20" spans="2:6" ht="51">
      <c r="B20" s="112">
        <v>1</v>
      </c>
      <c r="C20" s="63" t="s">
        <v>337</v>
      </c>
      <c r="D20" s="30" t="s">
        <v>338</v>
      </c>
      <c r="E20" s="95">
        <f>(1300+5*641.44)+(100000+35*6418.44)*5.6</f>
        <v>1822521.44</v>
      </c>
      <c r="F20" s="96">
        <f>E20</f>
        <v>1822521.44</v>
      </c>
    </row>
    <row r="21" spans="2:6" outlineLevel="1">
      <c r="B21" s="113"/>
      <c r="C21" s="33"/>
      <c r="D21" s="34"/>
      <c r="E21" s="35"/>
      <c r="F21" s="36" t="s">
        <v>21</v>
      </c>
    </row>
    <row r="22" spans="2:6" outlineLevel="1">
      <c r="B22" s="114"/>
      <c r="C22" s="33"/>
      <c r="D22" s="34"/>
      <c r="E22" s="35"/>
      <c r="F22" s="36" t="s">
        <v>21</v>
      </c>
    </row>
    <row r="23" spans="2:6" ht="15">
      <c r="B23" s="62"/>
      <c r="C23" s="115" t="s">
        <v>58</v>
      </c>
      <c r="D23" s="116"/>
      <c r="E23" s="116"/>
      <c r="F23" s="38"/>
    </row>
    <row r="24" spans="2:6" ht="15">
      <c r="B24" s="62"/>
      <c r="C24" s="110" t="s">
        <v>339</v>
      </c>
      <c r="D24" s="111"/>
      <c r="E24" s="111"/>
      <c r="F24" s="96">
        <f>F20</f>
        <v>1822521.44</v>
      </c>
    </row>
    <row r="25" spans="2:6" ht="15">
      <c r="B25" s="39"/>
      <c r="C25" s="130" t="s">
        <v>59</v>
      </c>
      <c r="D25" s="131"/>
      <c r="E25" s="131"/>
      <c r="F25" s="97">
        <f>F24</f>
        <v>1822521.44</v>
      </c>
    </row>
    <row r="26" spans="2:6">
      <c r="B26" s="39"/>
      <c r="C26" s="139" t="s">
        <v>340</v>
      </c>
      <c r="D26" s="140"/>
      <c r="E26" s="141"/>
      <c r="F26" s="97">
        <f>F25</f>
        <v>1822521.44</v>
      </c>
    </row>
    <row r="27" spans="2:6">
      <c r="B27" s="20"/>
      <c r="C27" s="19"/>
      <c r="D27" s="18"/>
      <c r="E27" s="21"/>
      <c r="F27" s="22"/>
    </row>
    <row r="28" spans="2:6">
      <c r="B28" s="138" t="s">
        <v>356</v>
      </c>
      <c r="C28" s="138"/>
      <c r="D28" s="138"/>
      <c r="E28" s="1"/>
      <c r="F28" s="1"/>
    </row>
  </sheetData>
  <mergeCells count="15">
    <mergeCell ref="B28:D28"/>
    <mergeCell ref="B8:E8"/>
    <mergeCell ref="B2:C2"/>
    <mergeCell ref="D3:F3"/>
    <mergeCell ref="B4:F4"/>
    <mergeCell ref="B5:E5"/>
    <mergeCell ref="B7:F7"/>
    <mergeCell ref="C23:E23"/>
    <mergeCell ref="C24:E24"/>
    <mergeCell ref="C25:E25"/>
    <mergeCell ref="C26:E26"/>
    <mergeCell ref="C11:F11"/>
    <mergeCell ref="C13:F13"/>
    <mergeCell ref="B19:F19"/>
    <mergeCell ref="B20:B22"/>
  </mergeCells>
  <pageMargins left="0.23622047244094491" right="0.23622047244094491" top="0.39370078740157483" bottom="0.39370078740157483" header="0.31496062992125984" footer="0.31496062992125984"/>
  <pageSetup paperSize="9" scale="97" fitToHeight="0" orientation="portrait" verticalDpi="4294967293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№п.п. 4</vt:lpstr>
      <vt:lpstr>Лист1</vt:lpstr>
      <vt:lpstr>№п.п. 1</vt:lpstr>
      <vt:lpstr>№п.п. 2</vt:lpstr>
      <vt:lpstr>№п.п. 3</vt:lpstr>
      <vt:lpstr>ГИКЭ</vt:lpstr>
      <vt:lpstr>Экспертиза сметной стоим</vt:lpstr>
      <vt:lpstr>'№п.п. 1'!Заголовки_для_печати</vt:lpstr>
      <vt:lpstr>'№п.п. 2'!Заголовки_для_печати</vt:lpstr>
      <vt:lpstr>'№п.п. 3'!Заголовки_для_печати</vt:lpstr>
      <vt:lpstr>Лист1!Заголовки_для_печати</vt:lpstr>
      <vt:lpstr>'Экспертиза сметной стоим'!Заголовки_для_печати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Nadezhda</dc:creator>
  <cp:lastModifiedBy>JT213-1</cp:lastModifiedBy>
  <cp:lastPrinted>2022-07-25T12:54:51Z</cp:lastPrinted>
  <dcterms:created xsi:type="dcterms:W3CDTF">2014-05-08T09:51:02Z</dcterms:created>
  <dcterms:modified xsi:type="dcterms:W3CDTF">2023-05-26T04:21:53Z</dcterms:modified>
</cp:coreProperties>
</file>