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defaultThemeVersion="124226"/>
  <bookViews>
    <workbookView xWindow="-120" yWindow="-120" windowWidth="19320" windowHeight="15480"/>
  </bookViews>
  <sheets>
    <sheet name="тц" sheetId="1" r:id="rId1"/>
    <sheet name="бц" sheetId="2" r:id="rId2"/>
  </sheets>
  <definedNames>
    <definedName name="_xlnm.Print_Titles" localSheetId="0">тц!$17:$17</definedName>
    <definedName name="_xlnm.Print_Area" localSheetId="0">тц!$A$1:$O$36</definedName>
  </definedNames>
  <calcPr calcId="125725"/>
</workbook>
</file>

<file path=xl/calcChain.xml><?xml version="1.0" encoding="utf-8"?>
<calcChain xmlns="http://schemas.openxmlformats.org/spreadsheetml/2006/main">
  <c r="M31" i="1"/>
  <c r="M29"/>
  <c r="M28"/>
  <c r="M24"/>
  <c r="M22"/>
  <c r="J22"/>
  <c r="J26"/>
  <c r="J24"/>
  <c r="J21" l="1"/>
  <c r="J30"/>
  <c r="J28"/>
  <c r="J29"/>
</calcChain>
</file>

<file path=xl/comments1.xml><?xml version="1.0" encoding="utf-8"?>
<comments xmlns="http://schemas.openxmlformats.org/spreadsheetml/2006/main">
  <authors>
    <author>Сергей</author>
    <author>nsavkin</author>
    <author>TPokrovskaya</author>
    <author>Alex</author>
  </authors>
  <commentList>
    <comment ref="E5" authorId="0">
      <text>
        <r>
          <rPr>
            <sz val="8"/>
            <color indexed="81"/>
            <rFont val="Tahoma"/>
            <family val="2"/>
            <charset val="204"/>
          </rPr>
          <t xml:space="preserve"> Титул::&lt;Индекс/ЛН расчета&gt;</t>
        </r>
      </text>
    </comment>
    <comment ref="D6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Титул::&lt;Наименование стройки&gt;</t>
        </r>
      </text>
    </comment>
    <comment ref="C9" authorId="2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Титул::&lt;подпись 102 значение&gt;</t>
        </r>
      </text>
    </comment>
    <comment ref="E11" authorId="2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Титул::&lt;Единица отображения стоимости&gt;</t>
        </r>
      </text>
    </comment>
    <comment ref="B15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СводРасч::&lt;Номер п.п.&gt;</t>
        </r>
      </text>
    </comment>
    <comment ref="C15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СводРасч::&lt;Номер сметного расчета&gt;</t>
        </r>
      </text>
    </comment>
    <comment ref="D15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СводРасч::&lt;Наименование работ и затрат (глав, объектов)&gt;</t>
        </r>
      </text>
    </comment>
    <comment ref="E15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СводРасч::&lt;Строительные работы&gt;
&lt;Формула - Строительные работы&gt;</t>
        </r>
      </text>
    </comment>
    <comment ref="F15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СводРасч::&lt;Монтажные работы&gt;
&lt;Формула - Монтажные работы&gt;</t>
        </r>
      </text>
    </comment>
    <comment ref="G15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СводРасч::&lt;Оборудование, мебель, инвентарь&gt;
&lt;Формула - Оборудование&gt;</t>
        </r>
      </text>
    </comment>
    <comment ref="H15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СводРасч::&lt;Прочее&gt;
&lt;Формула - Прочее&gt;</t>
        </r>
      </text>
    </comment>
    <comment ref="I15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СводРасч::&lt;Всего&gt;</t>
        </r>
      </text>
    </comment>
  </commentList>
</comments>
</file>

<file path=xl/sharedStrings.xml><?xml version="1.0" encoding="utf-8"?>
<sst xmlns="http://schemas.openxmlformats.org/spreadsheetml/2006/main" count="127" uniqueCount="57">
  <si>
    <t>(наименование стройки)</t>
  </si>
  <si>
    <t>№ пп</t>
  </si>
  <si>
    <t>монтажных работ</t>
  </si>
  <si>
    <t>Сметная стоимость, тыс. руб.</t>
  </si>
  <si>
    <t>Итого по Главам 1-7</t>
  </si>
  <si>
    <t>Проверка достоверности сметной стоимости</t>
  </si>
  <si>
    <t>Проектные работы</t>
  </si>
  <si>
    <t>Итого по Главам 1-9</t>
  </si>
  <si>
    <t>Налоги и обязательные платежи</t>
  </si>
  <si>
    <t>Федеральный закон от 03.08.2018 № 303-ФЗ</t>
  </si>
  <si>
    <t>НДС - 20%</t>
  </si>
  <si>
    <t>Итого "Налоги и обязательные платежи"</t>
  </si>
  <si>
    <t>Глава 2. Основные объекты строительства</t>
  </si>
  <si>
    <t>02-01-01</t>
  </si>
  <si>
    <t>Итого по Главе 2. "Основные объекты строительства"</t>
  </si>
  <si>
    <t>Глава 7. Благоустройство и озеленение территории</t>
  </si>
  <si>
    <t>Глава 8. Временные здания и сооружения</t>
  </si>
  <si>
    <t>Итого по Главам 1-8</t>
  </si>
  <si>
    <t>Глава 9. Прочие работы и затраты</t>
  </si>
  <si>
    <t>Постановление правительства РФ от 05.03.2007 №145</t>
  </si>
  <si>
    <t>Смета ПИР</t>
  </si>
  <si>
    <t>Итого по Главе 12. "Публичный технологический и ценовой аудит, проектные и изыскательские работы"</t>
  </si>
  <si>
    <t>Итого по Главам 1-12</t>
  </si>
  <si>
    <t>Итого по сводному расчету</t>
  </si>
  <si>
    <t>Приложение № 6</t>
  </si>
  <si>
    <t>Утверждено приказом № 421 от 4 августа 2020 г. Минстроя РФ</t>
  </si>
  <si>
    <t>СВОДНЫЙ СМЕТНЫЙ РАСЧЕТ СТОИМОСТИ СТРОИТЕЛЬСТВА № ССРСС-</t>
  </si>
  <si>
    <t>Составлен(а) в базисном (текущем) уровне цен  01.01.2000г.</t>
  </si>
  <si>
    <t>Обоснование</t>
  </si>
  <si>
    <t>Наименование глав, объектов капитального строительства, работ и затрат</t>
  </si>
  <si>
    <t xml:space="preserve">строительных
(ремонтно- строительных, ремонтно- реставрационных) работ
</t>
  </si>
  <si>
    <t>оборудования</t>
  </si>
  <si>
    <t>прочих затрат</t>
  </si>
  <si>
    <t>всего</t>
  </si>
  <si>
    <t/>
  </si>
  <si>
    <t>Глава 12. Глава 12. Публичный технологический и ценовой аудит, проектные и изыскательские работы</t>
  </si>
  <si>
    <t xml:space="preserve">
20% от 0</t>
  </si>
  <si>
    <t>Составлен(а) в базисном (текущем) уровне цен  3кв. 2021г.</t>
  </si>
  <si>
    <t>Капитальный ремонт многоквартирного дома на выполнение работ по устройству водоотведения, планировки подполья по адресу: Красноярский край, г. Норильск, ул.Комсомольская, дом 10</t>
  </si>
  <si>
    <t>Капитальный ремонт многоквартирного дома по адресу: Красноярский край, г. Норильск, ул.Комсомольская, дом 10</t>
  </si>
  <si>
    <t>Приказ №153-в от 07.09.2021</t>
  </si>
  <si>
    <t>Утилизация строительного мусора на 2021г. (для перевода в м3 принят коэффициент к=1,2 - прочие)</t>
  </si>
  <si>
    <t>Итого по Главе 9. "Прочие работы и затраты"</t>
  </si>
  <si>
    <t>3,5
24000/1,2/5,71</t>
  </si>
  <si>
    <t>44,19
205932,94/4,66</t>
  </si>
  <si>
    <t>20
24000/1,2</t>
  </si>
  <si>
    <t>869,03
1311,234/1,2*795,31</t>
  </si>
  <si>
    <t>0,54
20% от 2700</t>
  </si>
  <si>
    <t>89,87
1311,234/1,2*795,31/9,67</t>
  </si>
  <si>
    <t>2681,97
20% от 13409870</t>
  </si>
  <si>
    <t>177,81
(1094,96-205,93)*1000*0,2</t>
  </si>
  <si>
    <t>на конкурс</t>
  </si>
  <si>
    <t>смета</t>
  </si>
  <si>
    <t>ПИР</t>
  </si>
  <si>
    <t>с НДС</t>
  </si>
  <si>
    <t>без НДС</t>
  </si>
  <si>
    <t xml:space="preserve"> с НДС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</si>
</sst>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Arial Cyr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0" fontId="4" fillId="0" borderId="2">
      <alignment horizontal="center"/>
    </xf>
    <xf numFmtId="0" fontId="2" fillId="0" borderId="0">
      <alignment vertical="top"/>
    </xf>
    <xf numFmtId="0" fontId="4" fillId="0" borderId="2">
      <alignment horizontal="center"/>
    </xf>
    <xf numFmtId="0" fontId="4" fillId="0" borderId="0">
      <alignment vertical="top"/>
    </xf>
    <xf numFmtId="0" fontId="2" fillId="0" borderId="0"/>
    <xf numFmtId="0" fontId="4" fillId="0" borderId="0">
      <alignment horizontal="right" vertical="top" wrapText="1"/>
    </xf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2">
      <alignment horizontal="center" wrapText="1"/>
    </xf>
    <xf numFmtId="0" fontId="2" fillId="0" borderId="0">
      <alignment vertical="top"/>
    </xf>
    <xf numFmtId="0" fontId="2" fillId="0" borderId="0"/>
    <xf numFmtId="0" fontId="2" fillId="0" borderId="0"/>
    <xf numFmtId="0" fontId="4" fillId="0" borderId="0"/>
    <xf numFmtId="0" fontId="4" fillId="0" borderId="2">
      <alignment horizontal="center" wrapText="1"/>
    </xf>
    <xf numFmtId="0" fontId="4" fillId="0" borderId="2">
      <alignment horizontal="center"/>
    </xf>
    <xf numFmtId="0" fontId="2" fillId="0" borderId="0"/>
    <xf numFmtId="0" fontId="4" fillId="0" borderId="2">
      <alignment horizontal="center" wrapText="1"/>
    </xf>
    <xf numFmtId="0" fontId="2" fillId="0" borderId="0"/>
    <xf numFmtId="0" fontId="4" fillId="0" borderId="0">
      <alignment horizontal="center"/>
    </xf>
    <xf numFmtId="0" fontId="4" fillId="0" borderId="0">
      <alignment horizontal="left" vertical="top"/>
    </xf>
    <xf numFmtId="0" fontId="2" fillId="0" borderId="0"/>
    <xf numFmtId="0" fontId="4" fillId="0" borderId="0"/>
    <xf numFmtId="0" fontId="2" fillId="0" borderId="0"/>
    <xf numFmtId="0" fontId="2" fillId="0" borderId="0"/>
  </cellStyleXfs>
  <cellXfs count="80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/>
    <xf numFmtId="0" fontId="1" fillId="0" borderId="0" xfId="0" applyFont="1" applyAlignment="1">
      <alignment horizontal="right" vertical="top"/>
    </xf>
    <xf numFmtId="0" fontId="0" fillId="0" borderId="0" xfId="0"/>
    <xf numFmtId="0" fontId="3" fillId="0" borderId="0" xfId="0" applyFont="1"/>
    <xf numFmtId="0" fontId="3" fillId="0" borderId="0" xfId="0" applyFont="1"/>
    <xf numFmtId="0" fontId="0" fillId="0" borderId="0" xfId="0"/>
    <xf numFmtId="0" fontId="0" fillId="0" borderId="0" xfId="0"/>
    <xf numFmtId="0" fontId="4" fillId="0" borderId="0" xfId="0" applyFont="1" applyAlignment="1">
      <alignment horizontal="center" vertical="top"/>
    </xf>
    <xf numFmtId="49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7" fillId="0" borderId="0" xfId="23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3" fillId="0" borderId="0" xfId="0" applyFont="1"/>
    <xf numFmtId="49" fontId="5" fillId="0" borderId="0" xfId="0" applyNumberFormat="1" applyFont="1" applyAlignment="1">
      <alignment horizontal="center" vertical="top" wrapText="1"/>
    </xf>
    <xf numFmtId="0" fontId="0" fillId="0" borderId="0" xfId="0" applyBorder="1"/>
    <xf numFmtId="0" fontId="5" fillId="0" borderId="3" xfId="22" applyFont="1" applyBorder="1" applyAlignment="1">
      <alignment horizontal="center"/>
    </xf>
    <xf numFmtId="49" fontId="5" fillId="0" borderId="2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left" vertical="top" wrapText="1"/>
    </xf>
    <xf numFmtId="0" fontId="5" fillId="0" borderId="2" xfId="0" applyFont="1" applyBorder="1" applyAlignment="1">
      <alignment horizontal="right" vertical="top" wrapText="1"/>
    </xf>
    <xf numFmtId="0" fontId="0" fillId="0" borderId="0" xfId="0"/>
    <xf numFmtId="0" fontId="4" fillId="0" borderId="0" xfId="0" applyFont="1" applyAlignment="1">
      <alignment horizontal="center" vertical="top"/>
    </xf>
    <xf numFmtId="49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7" fillId="0" borderId="0" xfId="23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49" fontId="5" fillId="0" borderId="0" xfId="0" applyNumberFormat="1" applyFont="1" applyAlignment="1">
      <alignment horizontal="center" vertical="top" wrapText="1"/>
    </xf>
    <xf numFmtId="0" fontId="0" fillId="0" borderId="0" xfId="0" applyBorder="1"/>
    <xf numFmtId="0" fontId="5" fillId="0" borderId="3" xfId="22" applyFont="1" applyBorder="1" applyAlignment="1">
      <alignment horizontal="center"/>
    </xf>
    <xf numFmtId="49" fontId="5" fillId="0" borderId="2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left" vertical="top" wrapText="1"/>
    </xf>
    <xf numFmtId="0" fontId="5" fillId="0" borderId="2" xfId="0" applyFont="1" applyBorder="1" applyAlignment="1">
      <alignment horizontal="right" vertical="top" wrapText="1"/>
    </xf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164" fontId="5" fillId="0" borderId="2" xfId="0" applyNumberFormat="1" applyFont="1" applyBorder="1" applyAlignment="1">
      <alignment horizontal="right" vertical="top" wrapText="1"/>
    </xf>
    <xf numFmtId="4" fontId="1" fillId="0" borderId="0" xfId="0" applyNumberFormat="1" applyFont="1"/>
    <xf numFmtId="4" fontId="1" fillId="4" borderId="0" xfId="0" applyNumberFormat="1" applyFont="1" applyFill="1"/>
    <xf numFmtId="0" fontId="1" fillId="0" borderId="0" xfId="0" applyFont="1" applyFill="1"/>
    <xf numFmtId="4" fontId="1" fillId="3" borderId="0" xfId="0" applyNumberFormat="1" applyFont="1" applyFill="1"/>
    <xf numFmtId="4" fontId="1" fillId="2" borderId="0" xfId="0" applyNumberFormat="1" applyFont="1" applyFill="1"/>
    <xf numFmtId="4" fontId="12" fillId="2" borderId="0" xfId="0" applyNumberFormat="1" applyFont="1" applyFill="1"/>
    <xf numFmtId="165" fontId="1" fillId="0" borderId="0" xfId="0" applyNumberFormat="1" applyFont="1"/>
    <xf numFmtId="0" fontId="1" fillId="5" borderId="0" xfId="0" applyFont="1" applyFill="1"/>
    <xf numFmtId="164" fontId="1" fillId="5" borderId="0" xfId="0" applyNumberFormat="1" applyFont="1" applyFill="1"/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23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49" fontId="5" fillId="0" borderId="0" xfId="23" applyNumberFormat="1" applyFont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5" xfId="23" applyNumberFormat="1" applyFont="1" applyBorder="1">
      <alignment horizontal="center"/>
    </xf>
    <xf numFmtId="49" fontId="5" fillId="0" borderId="6" xfId="23" applyNumberFormat="1" applyFont="1" applyBorder="1">
      <alignment horizontal="center"/>
    </xf>
    <xf numFmtId="49" fontId="5" fillId="0" borderId="7" xfId="23" applyNumberFormat="1" applyFont="1" applyBorder="1">
      <alignment horizontal="center"/>
    </xf>
  </cellXfs>
  <cellStyles count="29">
    <cellStyle name="Акт" xfId="1"/>
    <cellStyle name="АктМТСН" xfId="2"/>
    <cellStyle name="ВедРесурсов" xfId="3"/>
    <cellStyle name="ВедРесурсовАкт" xfId="4"/>
    <cellStyle name="Индексы" xfId="5"/>
    <cellStyle name="Итоги" xfId="6"/>
    <cellStyle name="ИтогоАктБазЦ" xfId="7"/>
    <cellStyle name="ИтогоАктБИМ" xfId="8"/>
    <cellStyle name="ИтогоАктРесМет" xfId="9"/>
    <cellStyle name="ИтогоБазЦ" xfId="10"/>
    <cellStyle name="ИтогоБИМ" xfId="11"/>
    <cellStyle name="ИтогоРесМет" xfId="12"/>
    <cellStyle name="ЛокСмета" xfId="13"/>
    <cellStyle name="ЛокСмМТСН" xfId="14"/>
    <cellStyle name="М29" xfId="15"/>
    <cellStyle name="ОбСмета" xfId="16"/>
    <cellStyle name="Обычный" xfId="0" builtinId="0"/>
    <cellStyle name="Параметр" xfId="17"/>
    <cellStyle name="ПеременныеСметы" xfId="18"/>
    <cellStyle name="РесСмета" xfId="19"/>
    <cellStyle name="СводВедРес" xfId="20"/>
    <cellStyle name="СводВедРес 2" xfId="27"/>
    <cellStyle name="СводкаСтоимРаб" xfId="21"/>
    <cellStyle name="СводРасч" xfId="22"/>
    <cellStyle name="Титул" xfId="23"/>
    <cellStyle name="Хвост" xfId="24"/>
    <cellStyle name="Ценник" xfId="25"/>
    <cellStyle name="Ценник 2" xfId="28"/>
    <cellStyle name="Экспертиза" xfId="26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N38"/>
  <sheetViews>
    <sheetView showGridLines="0" tabSelected="1" view="pageBreakPreview" topLeftCell="D7" zoomScaleNormal="100" zoomScaleSheetLayoutView="100" workbookViewId="0">
      <pane xSplit="1" ySplit="8" topLeftCell="G15" activePane="bottomRight" state="frozen"/>
      <selection activeCell="D7" sqref="D7"/>
      <selection pane="topRight" activeCell="E7" sqref="E7"/>
      <selection pane="bottomLeft" activeCell="D15" sqref="D15"/>
      <selection pane="bottomRight" activeCell="L27" sqref="L27"/>
    </sheetView>
  </sheetViews>
  <sheetFormatPr defaultColWidth="9.140625" defaultRowHeight="12.75"/>
  <cols>
    <col min="1" max="1" width="5" style="1" customWidth="1"/>
    <col min="2" max="2" width="7.85546875" style="2" customWidth="1"/>
    <col min="3" max="3" width="20.140625" style="2" customWidth="1"/>
    <col min="4" max="4" width="60" style="4" customWidth="1"/>
    <col min="5" max="8" width="15.5703125" style="4" customWidth="1"/>
    <col min="9" max="9" width="15.5703125" style="3" customWidth="1"/>
    <col min="10" max="10" width="12.7109375" style="3" bestFit="1" customWidth="1"/>
    <col min="11" max="12" width="9.140625" style="3"/>
    <col min="13" max="13" width="9.5703125" style="3" bestFit="1" customWidth="1"/>
    <col min="14" max="16384" width="9.140625" style="3"/>
  </cols>
  <sheetData>
    <row r="1" spans="1:9">
      <c r="B1" s="32"/>
      <c r="C1" s="32"/>
      <c r="D1" s="32"/>
      <c r="E1" s="32"/>
      <c r="F1" s="32"/>
      <c r="G1" s="32"/>
      <c r="H1" s="32"/>
      <c r="I1" s="37" t="s">
        <v>24</v>
      </c>
    </row>
    <row r="2" spans="1:9">
      <c r="B2" s="33"/>
      <c r="C2" s="34"/>
      <c r="D2" s="35"/>
      <c r="E2" s="36"/>
      <c r="F2" s="36"/>
      <c r="G2" s="36"/>
      <c r="H2" s="36"/>
      <c r="I2" s="37" t="s">
        <v>25</v>
      </c>
    </row>
    <row r="3" spans="1:9">
      <c r="B3" s="38"/>
      <c r="C3" s="40"/>
      <c r="D3" s="42"/>
      <c r="E3" s="39"/>
      <c r="F3" s="41"/>
      <c r="G3" s="39"/>
      <c r="H3" s="39"/>
      <c r="I3" s="39"/>
    </row>
    <row r="4" spans="1:9">
      <c r="B4" s="38"/>
      <c r="C4" s="40"/>
      <c r="D4" s="42"/>
      <c r="E4" s="43"/>
      <c r="F4" s="43"/>
      <c r="G4" s="43"/>
      <c r="H4" s="43"/>
      <c r="I4" s="39"/>
    </row>
    <row r="5" spans="1:9">
      <c r="B5" s="38"/>
      <c r="C5" s="40"/>
      <c r="D5" s="42"/>
      <c r="E5" s="44" t="s">
        <v>26</v>
      </c>
      <c r="F5" s="43"/>
      <c r="G5" s="43"/>
      <c r="H5" s="39"/>
      <c r="I5" s="39"/>
    </row>
    <row r="6" spans="1:9" ht="33.75" customHeight="1">
      <c r="B6" s="38"/>
      <c r="C6" s="40"/>
      <c r="D6" s="70" t="s">
        <v>38</v>
      </c>
      <c r="E6" s="70"/>
      <c r="F6" s="70"/>
      <c r="G6" s="70"/>
      <c r="H6" s="70"/>
      <c r="I6" s="39"/>
    </row>
    <row r="7" spans="1:9">
      <c r="B7" s="38"/>
      <c r="C7" s="40"/>
      <c r="D7" s="73" t="s">
        <v>0</v>
      </c>
      <c r="E7" s="73"/>
      <c r="F7" s="73"/>
      <c r="G7" s="73"/>
      <c r="H7" s="73"/>
      <c r="I7" s="39"/>
    </row>
    <row r="8" spans="1:9" ht="18.75" customHeight="1">
      <c r="B8" s="38"/>
      <c r="C8" s="40"/>
      <c r="D8" s="42"/>
      <c r="E8" s="43"/>
      <c r="F8" s="43"/>
      <c r="G8" s="43"/>
      <c r="H8" s="43"/>
      <c r="I8" s="39"/>
    </row>
    <row r="9" spans="1:9">
      <c r="B9" s="38"/>
      <c r="C9" s="74" t="s">
        <v>37</v>
      </c>
      <c r="D9" s="74"/>
      <c r="E9" s="74"/>
      <c r="F9" s="74"/>
      <c r="G9" s="74"/>
      <c r="H9" s="74"/>
      <c r="I9" s="74"/>
    </row>
    <row r="10" spans="1:9">
      <c r="A10" s="32"/>
      <c r="B10" s="38"/>
      <c r="C10" s="40"/>
      <c r="D10" s="42"/>
      <c r="E10" s="45"/>
      <c r="F10" s="39"/>
      <c r="G10" s="39"/>
      <c r="H10" s="39"/>
      <c r="I10" s="39"/>
    </row>
    <row r="11" spans="1:9" ht="20.25" customHeight="1">
      <c r="A11" s="32"/>
      <c r="B11" s="75" t="s">
        <v>1</v>
      </c>
      <c r="C11" s="76" t="s">
        <v>28</v>
      </c>
      <c r="D11" s="75" t="s">
        <v>29</v>
      </c>
      <c r="E11" s="77" t="s">
        <v>3</v>
      </c>
      <c r="F11" s="78"/>
      <c r="G11" s="78"/>
      <c r="H11" s="78"/>
      <c r="I11" s="79"/>
    </row>
    <row r="12" spans="1:9" ht="40.5" customHeight="1">
      <c r="A12" s="32"/>
      <c r="B12" s="75"/>
      <c r="C12" s="76"/>
      <c r="D12" s="75"/>
      <c r="E12" s="75" t="s">
        <v>30</v>
      </c>
      <c r="F12" s="75" t="s">
        <v>2</v>
      </c>
      <c r="G12" s="75" t="s">
        <v>31</v>
      </c>
      <c r="H12" s="75" t="s">
        <v>32</v>
      </c>
      <c r="I12" s="67" t="s">
        <v>33</v>
      </c>
    </row>
    <row r="13" spans="1:9" ht="29.25" customHeight="1">
      <c r="A13" s="32"/>
      <c r="B13" s="75"/>
      <c r="C13" s="76"/>
      <c r="D13" s="75"/>
      <c r="E13" s="75"/>
      <c r="F13" s="75"/>
      <c r="G13" s="75"/>
      <c r="H13" s="75"/>
      <c r="I13" s="68"/>
    </row>
    <row r="14" spans="1:9" ht="12.75" customHeight="1">
      <c r="A14" s="32"/>
      <c r="B14" s="75"/>
      <c r="C14" s="76"/>
      <c r="D14" s="75"/>
      <c r="E14" s="75"/>
      <c r="F14" s="75"/>
      <c r="G14" s="75"/>
      <c r="H14" s="75"/>
      <c r="I14" s="69"/>
    </row>
    <row r="15" spans="1:9">
      <c r="A15" s="32"/>
      <c r="B15" s="50">
        <v>1</v>
      </c>
      <c r="C15" s="50">
        <v>2</v>
      </c>
      <c r="D15" s="50">
        <v>3</v>
      </c>
      <c r="E15" s="50">
        <v>4</v>
      </c>
      <c r="F15" s="50">
        <v>5</v>
      </c>
      <c r="G15" s="50">
        <v>6</v>
      </c>
      <c r="H15" s="50">
        <v>7</v>
      </c>
      <c r="I15" s="50">
        <v>8</v>
      </c>
    </row>
    <row r="16" spans="1:9" ht="12.75" customHeight="1">
      <c r="A16" s="49"/>
      <c r="B16" s="71" t="s">
        <v>12</v>
      </c>
      <c r="C16" s="72"/>
      <c r="D16" s="72"/>
      <c r="E16" s="72"/>
      <c r="F16" s="72"/>
      <c r="G16" s="72"/>
      <c r="H16" s="72"/>
      <c r="I16" s="72"/>
    </row>
    <row r="17" spans="1:14" ht="22.5">
      <c r="A17" s="49"/>
      <c r="B17" s="51">
        <v>1</v>
      </c>
      <c r="C17" s="52" t="s">
        <v>13</v>
      </c>
      <c r="D17" s="52" t="s">
        <v>39</v>
      </c>
      <c r="E17" s="53">
        <v>13409.87</v>
      </c>
      <c r="F17" s="53">
        <v>2.7</v>
      </c>
      <c r="G17" s="53"/>
      <c r="H17" s="53"/>
      <c r="I17" s="53">
        <v>13412.57</v>
      </c>
    </row>
    <row r="18" spans="1:14" ht="12.75" customHeight="1">
      <c r="A18" s="49"/>
      <c r="B18" s="51" t="s">
        <v>34</v>
      </c>
      <c r="C18" s="52" t="s">
        <v>34</v>
      </c>
      <c r="D18" s="52" t="s">
        <v>14</v>
      </c>
      <c r="E18" s="53">
        <v>13409.87</v>
      </c>
      <c r="F18" s="53">
        <v>2.7</v>
      </c>
      <c r="G18" s="53"/>
      <c r="H18" s="53"/>
      <c r="I18" s="53">
        <v>13412.57</v>
      </c>
    </row>
    <row r="19" spans="1:14" ht="12.75" customHeight="1">
      <c r="A19" s="49"/>
      <c r="B19" s="71" t="s">
        <v>15</v>
      </c>
      <c r="C19" s="72"/>
      <c r="D19" s="72"/>
      <c r="E19" s="72"/>
      <c r="F19" s="72"/>
      <c r="G19" s="72"/>
      <c r="H19" s="72"/>
      <c r="I19" s="72"/>
    </row>
    <row r="20" spans="1:14" ht="25.5" customHeight="1">
      <c r="A20" s="49"/>
      <c r="B20" s="51" t="s">
        <v>34</v>
      </c>
      <c r="C20" s="52" t="s">
        <v>34</v>
      </c>
      <c r="D20" s="52" t="s">
        <v>4</v>
      </c>
      <c r="E20" s="53">
        <v>13409.87</v>
      </c>
      <c r="F20" s="53">
        <v>2.7</v>
      </c>
      <c r="G20" s="53"/>
      <c r="H20" s="53"/>
      <c r="I20" s="53">
        <v>13412.57</v>
      </c>
      <c r="J20" s="58">
        <v>13412566</v>
      </c>
      <c r="K20" s="3" t="s">
        <v>52</v>
      </c>
    </row>
    <row r="21" spans="1:14" ht="12.75" customHeight="1">
      <c r="A21" s="49"/>
      <c r="B21" s="71" t="s">
        <v>16</v>
      </c>
      <c r="C21" s="72"/>
      <c r="D21" s="72"/>
      <c r="E21" s="72"/>
      <c r="F21" s="72"/>
      <c r="G21" s="72"/>
      <c r="H21" s="72"/>
      <c r="I21" s="72"/>
      <c r="J21" s="59">
        <f>J20*1.2</f>
        <v>16095079.199999999</v>
      </c>
      <c r="K21" s="56" t="s">
        <v>52</v>
      </c>
      <c r="M21" s="54" t="s">
        <v>54</v>
      </c>
    </row>
    <row r="22" spans="1:14" ht="12.75" customHeight="1">
      <c r="A22" s="49"/>
      <c r="B22" s="51" t="s">
        <v>34</v>
      </c>
      <c r="C22" s="52" t="s">
        <v>34</v>
      </c>
      <c r="D22" s="52" t="s">
        <v>17</v>
      </c>
      <c r="E22" s="53">
        <v>13409.87</v>
      </c>
      <c r="F22" s="53">
        <v>2.7</v>
      </c>
      <c r="G22" s="53"/>
      <c r="H22" s="53"/>
      <c r="I22" s="57">
        <v>13412.57</v>
      </c>
      <c r="J22" s="64">
        <f>I22*1.2</f>
        <v>16095.083999999999</v>
      </c>
      <c r="M22" s="65">
        <f>I22*1.2</f>
        <v>16095.083999999999</v>
      </c>
    </row>
    <row r="23" spans="1:14" ht="12.75" customHeight="1">
      <c r="A23" s="49"/>
      <c r="B23" s="71" t="s">
        <v>18</v>
      </c>
      <c r="C23" s="72"/>
      <c r="D23" s="72"/>
      <c r="E23" s="72"/>
      <c r="F23" s="72"/>
      <c r="G23" s="72"/>
      <c r="H23" s="72"/>
      <c r="I23" s="72"/>
      <c r="J23" s="58"/>
      <c r="M23" s="65"/>
    </row>
    <row r="24" spans="1:14" ht="22.5" customHeight="1">
      <c r="A24" s="49"/>
      <c r="B24" s="51">
        <v>2</v>
      </c>
      <c r="C24" s="52" t="s">
        <v>40</v>
      </c>
      <c r="D24" s="52" t="s">
        <v>41</v>
      </c>
      <c r="E24" s="53"/>
      <c r="F24" s="53"/>
      <c r="G24" s="53"/>
      <c r="H24" s="53" t="s">
        <v>46</v>
      </c>
      <c r="I24" s="57">
        <v>869.03</v>
      </c>
      <c r="J24" s="59">
        <f>869030*1.2</f>
        <v>1042836</v>
      </c>
      <c r="K24" s="3" t="s">
        <v>56</v>
      </c>
      <c r="M24" s="65">
        <f>I24*1.2</f>
        <v>1042.836</v>
      </c>
    </row>
    <row r="25" spans="1:14" ht="12.75" customHeight="1">
      <c r="A25" s="49"/>
      <c r="B25" s="51" t="s">
        <v>34</v>
      </c>
      <c r="C25" s="52" t="s">
        <v>34</v>
      </c>
      <c r="D25" s="52" t="s">
        <v>42</v>
      </c>
      <c r="E25" s="53"/>
      <c r="F25" s="53"/>
      <c r="G25" s="53"/>
      <c r="H25" s="53">
        <v>869.03</v>
      </c>
      <c r="I25" s="53">
        <v>869.03</v>
      </c>
      <c r="J25" s="58"/>
      <c r="M25" s="65"/>
    </row>
    <row r="26" spans="1:14" ht="20.25" customHeight="1">
      <c r="A26" s="49"/>
      <c r="B26" s="51" t="s">
        <v>34</v>
      </c>
      <c r="C26" s="52" t="s">
        <v>34</v>
      </c>
      <c r="D26" s="52" t="s">
        <v>7</v>
      </c>
      <c r="E26" s="53">
        <v>13409.87</v>
      </c>
      <c r="F26" s="53">
        <v>2.7</v>
      </c>
      <c r="G26" s="53"/>
      <c r="H26" s="53">
        <v>869.03</v>
      </c>
      <c r="I26" s="53">
        <v>14281.6</v>
      </c>
      <c r="J26" s="61">
        <f>J21+J24</f>
        <v>17137915.199999999</v>
      </c>
      <c r="K26" s="55" t="s">
        <v>51</v>
      </c>
      <c r="M26" s="66"/>
    </row>
    <row r="27" spans="1:14" ht="12.75" customHeight="1">
      <c r="A27" s="49"/>
      <c r="B27" s="71" t="s">
        <v>35</v>
      </c>
      <c r="C27" s="72"/>
      <c r="D27" s="72"/>
      <c r="E27" s="72"/>
      <c r="F27" s="72"/>
      <c r="G27" s="72"/>
      <c r="H27" s="72"/>
      <c r="I27" s="72"/>
      <c r="J27" s="58"/>
      <c r="M27" s="65"/>
    </row>
    <row r="28" spans="1:14" ht="13.15" customHeight="1">
      <c r="A28" s="49"/>
      <c r="B28" s="51">
        <v>3</v>
      </c>
      <c r="C28" s="52" t="s">
        <v>19</v>
      </c>
      <c r="D28" s="52" t="s">
        <v>5</v>
      </c>
      <c r="E28" s="53"/>
      <c r="F28" s="53"/>
      <c r="G28" s="53"/>
      <c r="H28" s="53" t="s">
        <v>45</v>
      </c>
      <c r="I28" s="53">
        <v>20</v>
      </c>
      <c r="J28" s="62">
        <f>20*1.2</f>
        <v>24</v>
      </c>
      <c r="M28" s="65">
        <f>I28*1.2</f>
        <v>24</v>
      </c>
    </row>
    <row r="29" spans="1:14">
      <c r="A29" s="49"/>
      <c r="B29" s="51">
        <v>4</v>
      </c>
      <c r="C29" s="52" t="s">
        <v>20</v>
      </c>
      <c r="D29" s="52" t="s">
        <v>6</v>
      </c>
      <c r="E29" s="53"/>
      <c r="F29" s="53"/>
      <c r="G29" s="53"/>
      <c r="H29" s="53">
        <v>205.93</v>
      </c>
      <c r="I29" s="53">
        <v>205.93</v>
      </c>
      <c r="J29" s="62">
        <f>205.93294</f>
        <v>205.93294</v>
      </c>
      <c r="M29" s="65">
        <f>I29</f>
        <v>205.93</v>
      </c>
      <c r="N29" s="3" t="s">
        <v>55</v>
      </c>
    </row>
    <row r="30" spans="1:14" ht="34.15" customHeight="1">
      <c r="A30" s="49"/>
      <c r="B30" s="51" t="s">
        <v>34</v>
      </c>
      <c r="C30" s="52" t="s">
        <v>34</v>
      </c>
      <c r="D30" s="52" t="s">
        <v>21</v>
      </c>
      <c r="E30" s="53"/>
      <c r="F30" s="53"/>
      <c r="G30" s="53"/>
      <c r="H30" s="53">
        <v>225.93</v>
      </c>
      <c r="I30" s="53">
        <v>225.93</v>
      </c>
      <c r="J30" s="63">
        <f>SUM(J28:J29)</f>
        <v>229.93294</v>
      </c>
      <c r="K30" s="54" t="s">
        <v>53</v>
      </c>
      <c r="M30" s="65"/>
    </row>
    <row r="31" spans="1:14" ht="12.75" customHeight="1">
      <c r="A31" s="49"/>
      <c r="B31" s="51" t="s">
        <v>34</v>
      </c>
      <c r="C31" s="52" t="s">
        <v>34</v>
      </c>
      <c r="D31" s="52" t="s">
        <v>22</v>
      </c>
      <c r="E31" s="53">
        <v>13409.87</v>
      </c>
      <c r="F31" s="53">
        <v>2.7</v>
      </c>
      <c r="G31" s="53"/>
      <c r="H31" s="53">
        <v>1094.96</v>
      </c>
      <c r="I31" s="53">
        <v>14507.53</v>
      </c>
      <c r="M31" s="65">
        <f>SUM(M22:M30)</f>
        <v>17367.849999999999</v>
      </c>
    </row>
    <row r="32" spans="1:14" ht="12.75" customHeight="1">
      <c r="A32" s="49"/>
      <c r="B32" s="71" t="s">
        <v>8</v>
      </c>
      <c r="C32" s="72"/>
      <c r="D32" s="72"/>
      <c r="E32" s="72"/>
      <c r="F32" s="72"/>
      <c r="G32" s="72"/>
      <c r="H32" s="72"/>
      <c r="I32" s="72"/>
    </row>
    <row r="33" spans="1:11" ht="13.15" customHeight="1">
      <c r="A33" s="49"/>
      <c r="B33" s="51">
        <v>5</v>
      </c>
      <c r="C33" s="52" t="s">
        <v>9</v>
      </c>
      <c r="D33" s="52" t="s">
        <v>10</v>
      </c>
      <c r="E33" s="53" t="s">
        <v>49</v>
      </c>
      <c r="F33" s="53" t="s">
        <v>47</v>
      </c>
      <c r="G33" s="53" t="s">
        <v>36</v>
      </c>
      <c r="H33" s="53" t="s">
        <v>50</v>
      </c>
      <c r="I33" s="53">
        <v>2860.32</v>
      </c>
    </row>
    <row r="34" spans="1:11" ht="20.25" customHeight="1">
      <c r="A34" s="49"/>
      <c r="B34" s="51" t="s">
        <v>34</v>
      </c>
      <c r="C34" s="52" t="s">
        <v>34</v>
      </c>
      <c r="D34" s="52" t="s">
        <v>11</v>
      </c>
      <c r="E34" s="53">
        <v>2681.97</v>
      </c>
      <c r="F34" s="53">
        <v>0.54</v>
      </c>
      <c r="G34" s="53"/>
      <c r="H34" s="53">
        <v>177.81</v>
      </c>
      <c r="I34" s="53">
        <v>2860.32</v>
      </c>
    </row>
    <row r="35" spans="1:11" ht="25.5" customHeight="1">
      <c r="A35" s="49"/>
      <c r="B35" s="51" t="s">
        <v>34</v>
      </c>
      <c r="C35" s="52" t="s">
        <v>34</v>
      </c>
      <c r="D35" s="52" t="s">
        <v>23</v>
      </c>
      <c r="E35" s="53">
        <v>16091.84</v>
      </c>
      <c r="F35" s="53">
        <v>3.24</v>
      </c>
      <c r="G35" s="53"/>
      <c r="H35" s="53">
        <v>1272.77</v>
      </c>
      <c r="I35" s="53">
        <v>17367.849999999999</v>
      </c>
      <c r="J35" s="60"/>
      <c r="K35" s="60"/>
    </row>
    <row r="36" spans="1:11">
      <c r="A36" s="49"/>
      <c r="B36" s="48"/>
      <c r="C36" s="46"/>
      <c r="D36" s="46"/>
      <c r="E36" s="47"/>
      <c r="F36" s="47"/>
      <c r="G36" s="47"/>
      <c r="H36" s="47"/>
      <c r="I36" s="47"/>
    </row>
    <row r="37" spans="1:11">
      <c r="A37" s="49"/>
      <c r="B37" s="48"/>
      <c r="C37" s="46"/>
      <c r="D37" s="46"/>
      <c r="E37" s="47"/>
      <c r="F37" s="47"/>
      <c r="G37" s="47"/>
      <c r="H37" s="47"/>
      <c r="I37" s="47"/>
    </row>
    <row r="38" spans="1:11">
      <c r="B38" s="7"/>
      <c r="C38" s="7"/>
      <c r="D38" s="7"/>
      <c r="E38" s="7"/>
      <c r="F38" s="7"/>
      <c r="G38" s="7"/>
      <c r="H38" s="7"/>
      <c r="I38" s="7"/>
    </row>
  </sheetData>
  <mergeCells count="18">
    <mergeCell ref="H12:H14"/>
    <mergeCell ref="E11:I11"/>
    <mergeCell ref="I12:I14"/>
    <mergeCell ref="D6:H6"/>
    <mergeCell ref="B27:I27"/>
    <mergeCell ref="B32:I32"/>
    <mergeCell ref="D7:H7"/>
    <mergeCell ref="B16:I16"/>
    <mergeCell ref="B19:I19"/>
    <mergeCell ref="B21:I21"/>
    <mergeCell ref="B23:I23"/>
    <mergeCell ref="C9:I9"/>
    <mergeCell ref="B11:B14"/>
    <mergeCell ref="C11:C14"/>
    <mergeCell ref="D11:D14"/>
    <mergeCell ref="E12:E14"/>
    <mergeCell ref="F12:F14"/>
    <mergeCell ref="G12:G14"/>
  </mergeCells>
  <phoneticPr fontId="0" type="noConversion"/>
  <pageMargins left="0.19685039370078741" right="0.19685039370078741" top="0.59055118110236227" bottom="0.47244094488188981" header="0.23622047244094491" footer="0.23622047244094491"/>
  <pageSetup paperSize="9" scale="64" fitToHeight="10000" orientation="landscape" r:id="rId1"/>
  <headerFooter alignWithMargins="0">
    <oddHeader>&amp;LГранд-СМЕТА</oddHeader>
    <oddFooter>&amp;RСтраница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view="pageBreakPreview" zoomScale="60" zoomScaleNormal="100" workbookViewId="0">
      <selection activeCell="C11" sqref="C11:C14"/>
    </sheetView>
  </sheetViews>
  <sheetFormatPr defaultColWidth="3" defaultRowHeight="12.75"/>
  <cols>
    <col min="1" max="1" width="3" style="5"/>
    <col min="2" max="2" width="7.85546875" style="5" customWidth="1"/>
    <col min="3" max="3" width="20.140625" style="5" customWidth="1"/>
    <col min="4" max="4" width="60" style="5" customWidth="1"/>
    <col min="5" max="10" width="15.5703125" style="5" customWidth="1"/>
    <col min="11" max="16384" width="3" style="5"/>
  </cols>
  <sheetData>
    <row r="1" spans="1:9">
      <c r="A1" s="8"/>
      <c r="B1" s="9"/>
      <c r="C1" s="9"/>
      <c r="D1" s="9"/>
      <c r="E1" s="9"/>
      <c r="F1" s="9"/>
      <c r="G1" s="9"/>
      <c r="H1" s="9"/>
      <c r="I1" s="14" t="s">
        <v>24</v>
      </c>
    </row>
    <row r="2" spans="1:9">
      <c r="A2" s="8"/>
      <c r="B2" s="10"/>
      <c r="C2" s="11"/>
      <c r="D2" s="12"/>
      <c r="E2" s="13"/>
      <c r="F2" s="13"/>
      <c r="G2" s="13"/>
      <c r="H2" s="13"/>
      <c r="I2" s="14" t="s">
        <v>25</v>
      </c>
    </row>
    <row r="3" spans="1:9">
      <c r="A3" s="8"/>
      <c r="B3" s="15"/>
      <c r="C3" s="17"/>
      <c r="D3" s="19"/>
      <c r="E3" s="16"/>
      <c r="F3" s="18"/>
      <c r="G3" s="16"/>
      <c r="H3" s="16"/>
      <c r="I3" s="16"/>
    </row>
    <row r="4" spans="1:9">
      <c r="A4" s="8"/>
      <c r="B4" s="15"/>
      <c r="C4" s="17"/>
      <c r="D4" s="19"/>
      <c r="E4" s="20"/>
      <c r="F4" s="20"/>
      <c r="G4" s="20"/>
      <c r="H4" s="20"/>
      <c r="I4" s="16"/>
    </row>
    <row r="5" spans="1:9">
      <c r="A5" s="8"/>
      <c r="B5" s="15"/>
      <c r="C5" s="17"/>
      <c r="D5" s="19"/>
      <c r="E5" s="21" t="s">
        <v>26</v>
      </c>
      <c r="F5" s="20"/>
      <c r="G5" s="20"/>
      <c r="H5" s="16"/>
      <c r="I5" s="16"/>
    </row>
    <row r="6" spans="1:9" ht="38.25" customHeight="1">
      <c r="A6" s="8"/>
      <c r="B6" s="15"/>
      <c r="C6" s="17"/>
      <c r="D6" s="70" t="s">
        <v>38</v>
      </c>
      <c r="E6" s="70"/>
      <c r="F6" s="70"/>
      <c r="G6" s="70"/>
      <c r="H6" s="70"/>
      <c r="I6" s="16"/>
    </row>
    <row r="7" spans="1:9">
      <c r="A7" s="8"/>
      <c r="B7" s="15"/>
      <c r="C7" s="17"/>
      <c r="D7" s="73" t="s">
        <v>0</v>
      </c>
      <c r="E7" s="73"/>
      <c r="F7" s="73"/>
      <c r="G7" s="73"/>
      <c r="H7" s="73"/>
      <c r="I7" s="16"/>
    </row>
    <row r="8" spans="1:9">
      <c r="A8" s="8"/>
      <c r="B8" s="15"/>
      <c r="C8" s="17"/>
      <c r="D8" s="19"/>
      <c r="E8" s="20"/>
      <c r="F8" s="20"/>
      <c r="G8" s="20"/>
      <c r="H8" s="20"/>
      <c r="I8" s="16"/>
    </row>
    <row r="9" spans="1:9">
      <c r="A9" s="8"/>
      <c r="B9" s="15"/>
      <c r="C9" s="74" t="s">
        <v>27</v>
      </c>
      <c r="D9" s="74"/>
      <c r="E9" s="74"/>
      <c r="F9" s="74"/>
      <c r="G9" s="74"/>
      <c r="H9" s="74"/>
      <c r="I9" s="74"/>
    </row>
    <row r="10" spans="1:9">
      <c r="A10" s="9"/>
      <c r="B10" s="15"/>
      <c r="C10" s="17"/>
      <c r="D10" s="19"/>
      <c r="E10" s="22"/>
      <c r="F10" s="16"/>
      <c r="G10" s="16"/>
      <c r="H10" s="16"/>
      <c r="I10" s="16"/>
    </row>
    <row r="11" spans="1:9" ht="12.75" customHeight="1">
      <c r="A11" s="9"/>
      <c r="B11" s="75" t="s">
        <v>1</v>
      </c>
      <c r="C11" s="76" t="s">
        <v>28</v>
      </c>
      <c r="D11" s="75" t="s">
        <v>29</v>
      </c>
      <c r="E11" s="77" t="s">
        <v>3</v>
      </c>
      <c r="F11" s="78"/>
      <c r="G11" s="78"/>
      <c r="H11" s="78"/>
      <c r="I11" s="79"/>
    </row>
    <row r="12" spans="1:9" ht="27.75" customHeight="1">
      <c r="A12" s="9"/>
      <c r="B12" s="75"/>
      <c r="C12" s="76"/>
      <c r="D12" s="75"/>
      <c r="E12" s="75" t="s">
        <v>30</v>
      </c>
      <c r="F12" s="75" t="s">
        <v>2</v>
      </c>
      <c r="G12" s="75" t="s">
        <v>31</v>
      </c>
      <c r="H12" s="75" t="s">
        <v>32</v>
      </c>
      <c r="I12" s="67" t="s">
        <v>33</v>
      </c>
    </row>
    <row r="13" spans="1:9" ht="27.75" customHeight="1">
      <c r="A13" s="9"/>
      <c r="B13" s="75"/>
      <c r="C13" s="76"/>
      <c r="D13" s="75"/>
      <c r="E13" s="75"/>
      <c r="F13" s="75"/>
      <c r="G13" s="75"/>
      <c r="H13" s="75"/>
      <c r="I13" s="68"/>
    </row>
    <row r="14" spans="1:9" ht="27.75" customHeight="1">
      <c r="A14" s="9"/>
      <c r="B14" s="75"/>
      <c r="C14" s="76"/>
      <c r="D14" s="75"/>
      <c r="E14" s="75"/>
      <c r="F14" s="75"/>
      <c r="G14" s="75"/>
      <c r="H14" s="75"/>
      <c r="I14" s="69"/>
    </row>
    <row r="15" spans="1:9">
      <c r="A15" s="9"/>
      <c r="B15" s="28">
        <v>1</v>
      </c>
      <c r="C15" s="28">
        <v>2</v>
      </c>
      <c r="D15" s="28">
        <v>3</v>
      </c>
      <c r="E15" s="28">
        <v>4</v>
      </c>
      <c r="F15" s="28">
        <v>5</v>
      </c>
      <c r="G15" s="28">
        <v>6</v>
      </c>
      <c r="H15" s="28">
        <v>7</v>
      </c>
      <c r="I15" s="28">
        <v>8</v>
      </c>
    </row>
    <row r="16" spans="1:9" ht="17.850000000000001" customHeight="1">
      <c r="A16" s="27"/>
      <c r="B16" s="71" t="s">
        <v>12</v>
      </c>
      <c r="C16" s="72"/>
      <c r="D16" s="72"/>
      <c r="E16" s="72"/>
      <c r="F16" s="72"/>
      <c r="G16" s="72"/>
      <c r="H16" s="72"/>
      <c r="I16" s="72"/>
    </row>
    <row r="17" spans="1:9" ht="22.5">
      <c r="A17" s="27"/>
      <c r="B17" s="29">
        <v>1</v>
      </c>
      <c r="C17" s="30" t="s">
        <v>13</v>
      </c>
      <c r="D17" s="30" t="s">
        <v>39</v>
      </c>
      <c r="E17" s="31">
        <v>568.70000000000005</v>
      </c>
      <c r="F17" s="31">
        <v>0.11</v>
      </c>
      <c r="G17" s="31"/>
      <c r="H17" s="31"/>
      <c r="I17" s="31">
        <v>568.80999999999995</v>
      </c>
    </row>
    <row r="18" spans="1:9">
      <c r="A18" s="27"/>
      <c r="B18" s="29" t="s">
        <v>34</v>
      </c>
      <c r="C18" s="30" t="s">
        <v>34</v>
      </c>
      <c r="D18" s="30" t="s">
        <v>14</v>
      </c>
      <c r="E18" s="31">
        <v>568.70000000000005</v>
      </c>
      <c r="F18" s="31">
        <v>0.11</v>
      </c>
      <c r="G18" s="31"/>
      <c r="H18" s="31"/>
      <c r="I18" s="31">
        <v>568.80999999999995</v>
      </c>
    </row>
    <row r="19" spans="1:9" ht="17.850000000000001" customHeight="1">
      <c r="A19" s="27"/>
      <c r="B19" s="71" t="s">
        <v>15</v>
      </c>
      <c r="C19" s="72"/>
      <c r="D19" s="72"/>
      <c r="E19" s="72"/>
      <c r="F19" s="72"/>
      <c r="G19" s="72"/>
      <c r="H19" s="72"/>
      <c r="I19" s="72"/>
    </row>
    <row r="20" spans="1:9">
      <c r="A20" s="27"/>
      <c r="B20" s="29" t="s">
        <v>34</v>
      </c>
      <c r="C20" s="30" t="s">
        <v>34</v>
      </c>
      <c r="D20" s="30" t="s">
        <v>4</v>
      </c>
      <c r="E20" s="31">
        <v>568.70000000000005</v>
      </c>
      <c r="F20" s="31">
        <v>0.11</v>
      </c>
      <c r="G20" s="31"/>
      <c r="H20" s="31"/>
      <c r="I20" s="31">
        <v>568.80999999999995</v>
      </c>
    </row>
    <row r="21" spans="1:9" ht="17.850000000000001" customHeight="1">
      <c r="A21" s="27"/>
      <c r="B21" s="71" t="s">
        <v>16</v>
      </c>
      <c r="C21" s="72"/>
      <c r="D21" s="72"/>
      <c r="E21" s="72"/>
      <c r="F21" s="72"/>
      <c r="G21" s="72"/>
      <c r="H21" s="72"/>
      <c r="I21" s="72"/>
    </row>
    <row r="22" spans="1:9">
      <c r="A22" s="27"/>
      <c r="B22" s="29" t="s">
        <v>34</v>
      </c>
      <c r="C22" s="30" t="s">
        <v>34</v>
      </c>
      <c r="D22" s="30" t="s">
        <v>17</v>
      </c>
      <c r="E22" s="31">
        <v>568.70000000000005</v>
      </c>
      <c r="F22" s="31">
        <v>0.11</v>
      </c>
      <c r="G22" s="31"/>
      <c r="H22" s="31"/>
      <c r="I22" s="31">
        <v>568.80999999999995</v>
      </c>
    </row>
    <row r="23" spans="1:9" ht="17.850000000000001" customHeight="1">
      <c r="A23" s="27"/>
      <c r="B23" s="71" t="s">
        <v>18</v>
      </c>
      <c r="C23" s="72"/>
      <c r="D23" s="72"/>
      <c r="E23" s="72"/>
      <c r="F23" s="72"/>
      <c r="G23" s="72"/>
      <c r="H23" s="72"/>
      <c r="I23" s="72"/>
    </row>
    <row r="24" spans="1:9" ht="33.75">
      <c r="A24" s="27"/>
      <c r="B24" s="29">
        <v>2</v>
      </c>
      <c r="C24" s="30" t="s">
        <v>40</v>
      </c>
      <c r="D24" s="30" t="s">
        <v>41</v>
      </c>
      <c r="E24" s="31"/>
      <c r="F24" s="31"/>
      <c r="G24" s="31"/>
      <c r="H24" s="31" t="s">
        <v>48</v>
      </c>
      <c r="I24" s="31">
        <v>89.87</v>
      </c>
    </row>
    <row r="25" spans="1:9">
      <c r="A25" s="27"/>
      <c r="B25" s="29" t="s">
        <v>34</v>
      </c>
      <c r="C25" s="30" t="s">
        <v>34</v>
      </c>
      <c r="D25" s="30" t="s">
        <v>42</v>
      </c>
      <c r="E25" s="31"/>
      <c r="F25" s="31"/>
      <c r="G25" s="31"/>
      <c r="H25" s="31">
        <v>89.87</v>
      </c>
      <c r="I25" s="31">
        <v>89.87</v>
      </c>
    </row>
    <row r="26" spans="1:9">
      <c r="A26" s="27"/>
      <c r="B26" s="29" t="s">
        <v>34</v>
      </c>
      <c r="C26" s="30" t="s">
        <v>34</v>
      </c>
      <c r="D26" s="30" t="s">
        <v>7</v>
      </c>
      <c r="E26" s="31">
        <v>568.70000000000005</v>
      </c>
      <c r="F26" s="31">
        <v>0.11</v>
      </c>
      <c r="G26" s="31"/>
      <c r="H26" s="31">
        <v>89.87</v>
      </c>
      <c r="I26" s="31">
        <v>658.68</v>
      </c>
    </row>
    <row r="27" spans="1:9" ht="12.75" customHeight="1">
      <c r="A27" s="27"/>
      <c r="B27" s="71" t="s">
        <v>35</v>
      </c>
      <c r="C27" s="72"/>
      <c r="D27" s="72"/>
      <c r="E27" s="72"/>
      <c r="F27" s="72"/>
      <c r="G27" s="72"/>
      <c r="H27" s="72"/>
      <c r="I27" s="72"/>
    </row>
    <row r="28" spans="1:9" ht="26.1" customHeight="1">
      <c r="A28" s="27"/>
      <c r="B28" s="29">
        <v>3</v>
      </c>
      <c r="C28" s="30" t="s">
        <v>19</v>
      </c>
      <c r="D28" s="30" t="s">
        <v>5</v>
      </c>
      <c r="E28" s="31"/>
      <c r="F28" s="31"/>
      <c r="G28" s="31"/>
      <c r="H28" s="31" t="s">
        <v>43</v>
      </c>
      <c r="I28" s="31">
        <v>3.5</v>
      </c>
    </row>
    <row r="29" spans="1:9" ht="22.5">
      <c r="A29" s="27"/>
      <c r="B29" s="29">
        <v>4</v>
      </c>
      <c r="C29" s="30" t="s">
        <v>20</v>
      </c>
      <c r="D29" s="30" t="s">
        <v>6</v>
      </c>
      <c r="E29" s="31"/>
      <c r="F29" s="31"/>
      <c r="G29" s="31"/>
      <c r="H29" s="31" t="s">
        <v>44</v>
      </c>
      <c r="I29" s="31">
        <v>44.19</v>
      </c>
    </row>
    <row r="30" spans="1:9" ht="22.5">
      <c r="A30" s="27"/>
      <c r="B30" s="29" t="s">
        <v>34</v>
      </c>
      <c r="C30" s="30" t="s">
        <v>34</v>
      </c>
      <c r="D30" s="30" t="s">
        <v>21</v>
      </c>
      <c r="E30" s="31"/>
      <c r="F30" s="31"/>
      <c r="G30" s="31"/>
      <c r="H30" s="31">
        <v>47.69</v>
      </c>
      <c r="I30" s="31">
        <v>47.69</v>
      </c>
    </row>
    <row r="31" spans="1:9">
      <c r="A31" s="27"/>
      <c r="B31" s="29" t="s">
        <v>34</v>
      </c>
      <c r="C31" s="30" t="s">
        <v>34</v>
      </c>
      <c r="D31" s="30" t="s">
        <v>22</v>
      </c>
      <c r="E31" s="31">
        <v>568.70000000000005</v>
      </c>
      <c r="F31" s="31">
        <v>0.11</v>
      </c>
      <c r="G31" s="31"/>
      <c r="H31" s="31">
        <v>137.56</v>
      </c>
      <c r="I31" s="31">
        <v>706.37</v>
      </c>
    </row>
    <row r="32" spans="1:9" ht="12.75" customHeight="1">
      <c r="A32" s="27"/>
      <c r="B32" s="71" t="s">
        <v>8</v>
      </c>
      <c r="C32" s="72"/>
      <c r="D32" s="72"/>
      <c r="E32" s="72"/>
      <c r="F32" s="72"/>
      <c r="G32" s="72"/>
      <c r="H32" s="72"/>
      <c r="I32" s="72"/>
    </row>
    <row r="33" spans="1:9" ht="17.850000000000001" customHeight="1">
      <c r="A33" s="27"/>
      <c r="B33" s="29" t="s">
        <v>34</v>
      </c>
      <c r="C33" s="30" t="s">
        <v>34</v>
      </c>
      <c r="D33" s="30" t="s">
        <v>23</v>
      </c>
      <c r="E33" s="31">
        <v>568.70000000000005</v>
      </c>
      <c r="F33" s="31">
        <v>0.11</v>
      </c>
      <c r="G33" s="31"/>
      <c r="H33" s="31">
        <v>137.56</v>
      </c>
      <c r="I33" s="31">
        <v>706.37</v>
      </c>
    </row>
    <row r="34" spans="1:9">
      <c r="A34" s="27"/>
      <c r="B34" s="26"/>
      <c r="C34" s="23"/>
      <c r="D34" s="23"/>
      <c r="E34" s="24"/>
      <c r="F34" s="24"/>
      <c r="G34" s="24"/>
      <c r="H34" s="24"/>
      <c r="I34" s="24"/>
    </row>
    <row r="35" spans="1:9">
      <c r="A35" s="27"/>
      <c r="B35" s="26"/>
      <c r="C35" s="23"/>
      <c r="D35" s="23"/>
      <c r="E35" s="24"/>
      <c r="F35" s="24"/>
      <c r="G35" s="24"/>
      <c r="H35" s="24"/>
      <c r="I35" s="24"/>
    </row>
    <row r="36" spans="1:9">
      <c r="A36" s="27"/>
      <c r="B36" s="25"/>
      <c r="C36" s="25"/>
      <c r="D36" s="25"/>
      <c r="E36" s="25"/>
      <c r="F36" s="25"/>
      <c r="G36" s="25"/>
      <c r="H36" s="25"/>
      <c r="I36" s="25"/>
    </row>
    <row r="37" spans="1:9">
      <c r="A37" s="8"/>
      <c r="B37" s="25"/>
      <c r="C37" s="25"/>
      <c r="D37" s="25"/>
      <c r="E37" s="25"/>
      <c r="F37" s="25"/>
      <c r="G37" s="25"/>
      <c r="H37" s="25"/>
      <c r="I37" s="25"/>
    </row>
    <row r="38" spans="1:9">
      <c r="B38" s="6"/>
      <c r="C38" s="6"/>
      <c r="D38" s="6"/>
      <c r="E38" s="6"/>
      <c r="F38" s="6"/>
      <c r="G38" s="6"/>
      <c r="H38" s="6"/>
      <c r="I38" s="6"/>
    </row>
  </sheetData>
  <mergeCells count="18">
    <mergeCell ref="B27:I27"/>
    <mergeCell ref="B32:I32"/>
    <mergeCell ref="B16:I16"/>
    <mergeCell ref="B19:I19"/>
    <mergeCell ref="B21:I21"/>
    <mergeCell ref="B23:I23"/>
    <mergeCell ref="G12:G14"/>
    <mergeCell ref="H12:H14"/>
    <mergeCell ref="E11:I11"/>
    <mergeCell ref="I12:I14"/>
    <mergeCell ref="D6:H6"/>
    <mergeCell ref="C9:I9"/>
    <mergeCell ref="D7:H7"/>
    <mergeCell ref="B11:B14"/>
    <mergeCell ref="C11:C14"/>
    <mergeCell ref="D11:D14"/>
    <mergeCell ref="E12:E14"/>
    <mergeCell ref="F12:F14"/>
  </mergeCells>
  <pageMargins left="0.19685039370078741" right="0.19685039370078741" top="0.47244094488188981" bottom="0.39370078740157483" header="0.19685039370078741" footer="0.31496062992125984"/>
  <pageSetup paperSize="9" scale="8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тц</vt:lpstr>
      <vt:lpstr>бц</vt:lpstr>
      <vt:lpstr>тц!Заголовки_для_печати</vt:lpstr>
      <vt:lpstr>тц!Область_печати</vt:lpstr>
    </vt:vector>
  </TitlesOfParts>
  <Company>Grand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Kozlitina</cp:lastModifiedBy>
  <cp:lastPrinted>2022-03-17T10:08:30Z</cp:lastPrinted>
  <dcterms:created xsi:type="dcterms:W3CDTF">2002-03-25T05:35:56Z</dcterms:created>
  <dcterms:modified xsi:type="dcterms:W3CDTF">2022-03-18T09:10:06Z</dcterms:modified>
</cp:coreProperties>
</file>