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9720" windowHeight="5220" tabRatio="804" firstSheet="4" activeTab="11"/>
  </bookViews>
  <sheets>
    <sheet name="Декабрь ЖФ" sheetId="1" r:id="rId1"/>
    <sheet name="Ноябрь ЖФ" sheetId="2" r:id="rId2"/>
    <sheet name="Октябрь ЖФ" sheetId="3" r:id="rId3"/>
    <sheet name="Сентябрь ЖФ" sheetId="4" r:id="rId4"/>
    <sheet name="Август ЖФ" sheetId="5" r:id="rId5"/>
    <sheet name="Июль ЖФ " sheetId="6" r:id="rId6"/>
    <sheet name="Июнь ЖФ " sheetId="7" r:id="rId7"/>
    <sheet name="Май ЖФ " sheetId="8" r:id="rId8"/>
    <sheet name="Апрель ЖФ " sheetId="9" r:id="rId9"/>
    <sheet name="Март ЖФ " sheetId="10" r:id="rId10"/>
    <sheet name="Февраль ЖФ " sheetId="11" r:id="rId11"/>
    <sheet name="Январь ЖФ 11 " sheetId="12" r:id="rId12"/>
  </sheets>
  <definedNames>
    <definedName name="_xlnm.Print_Titles" localSheetId="4">'Август ЖФ'!$4:$5</definedName>
    <definedName name="_xlnm.Print_Titles" localSheetId="8">'Апрель ЖФ '!$4:$5</definedName>
    <definedName name="_xlnm.Print_Titles" localSheetId="0">'Декабрь ЖФ'!$4:$5</definedName>
    <definedName name="_xlnm.Print_Titles" localSheetId="5">'Июль ЖФ '!$4:$5</definedName>
    <definedName name="_xlnm.Print_Titles" localSheetId="6">'Июнь ЖФ '!$4:$5</definedName>
    <definedName name="_xlnm.Print_Titles" localSheetId="7">'Май ЖФ '!$4:$5</definedName>
    <definedName name="_xlnm.Print_Titles" localSheetId="9">'Март ЖФ '!$4:$5</definedName>
    <definedName name="_xlnm.Print_Titles" localSheetId="1">'Ноябрь ЖФ'!$4:$5</definedName>
    <definedName name="_xlnm.Print_Titles" localSheetId="2">'Октябрь ЖФ'!$4:$5</definedName>
    <definedName name="_xlnm.Print_Titles" localSheetId="3">'Сентябрь ЖФ'!$4:$5</definedName>
    <definedName name="_xlnm.Print_Titles" localSheetId="10">'Февраль ЖФ '!$4:$5</definedName>
    <definedName name="_xlnm.Print_Titles" localSheetId="11">'Январь ЖФ 11 '!$4:$5</definedName>
    <definedName name="_xlnm.Print_Area" localSheetId="4">'Август ЖФ'!$A$1:$I$150</definedName>
    <definedName name="_xlnm.Print_Area" localSheetId="8">'Апрель ЖФ '!$A$1:$I$146</definedName>
    <definedName name="_xlnm.Print_Area" localSheetId="0">'Декабрь ЖФ'!$A$1:$I$150</definedName>
    <definedName name="_xlnm.Print_Area" localSheetId="5">'Июль ЖФ '!$A$1:$I$121</definedName>
    <definedName name="_xlnm.Print_Area" localSheetId="6">'Июнь ЖФ '!$A$1:$I$80</definedName>
    <definedName name="_xlnm.Print_Area" localSheetId="7">'Май ЖФ '!$A$1:$I$105</definedName>
    <definedName name="_xlnm.Print_Area" localSheetId="9">'Март ЖФ '!$A$1:$I$156</definedName>
    <definedName name="_xlnm.Print_Area" localSheetId="1">'Ноябрь ЖФ'!$A$1:$I$132</definedName>
    <definedName name="_xlnm.Print_Area" localSheetId="2">'Октябрь ЖФ'!$A$1:$I$81</definedName>
    <definedName name="_xlnm.Print_Area" localSheetId="3">'Сентябрь ЖФ'!$A$1:$I$99</definedName>
    <definedName name="_xlnm.Print_Area" localSheetId="10">'Февраль ЖФ '!$A$1:$I$189</definedName>
    <definedName name="_xlnm.Print_Area" localSheetId="11">'Январь ЖФ 11 '!$A$1:$I$154</definedName>
  </definedNames>
  <calcPr fullCalcOnLoad="1"/>
</workbook>
</file>

<file path=xl/sharedStrings.xml><?xml version="1.0" encoding="utf-8"?>
<sst xmlns="http://schemas.openxmlformats.org/spreadsheetml/2006/main" count="4080" uniqueCount="928">
  <si>
    <t>Комсомольская,7-1,2п.</t>
  </si>
  <si>
    <t>Комсомольская,10-2п.</t>
  </si>
  <si>
    <t>саморез</t>
  </si>
  <si>
    <t>Р Е Е С Т Р</t>
  </si>
  <si>
    <t>ТЕКУЩИЙ РЕМОНТ</t>
  </si>
  <si>
    <t xml:space="preserve">№ </t>
  </si>
  <si>
    <t>Наименование работ</t>
  </si>
  <si>
    <t>Ед.</t>
  </si>
  <si>
    <t xml:space="preserve">Объем </t>
  </si>
  <si>
    <t>Тариф</t>
  </si>
  <si>
    <t>Ст-ть</t>
  </si>
  <si>
    <t>Примечание</t>
  </si>
  <si>
    <t>Адрес</t>
  </si>
  <si>
    <t>изм.</t>
  </si>
  <si>
    <t>вып.раб.</t>
  </si>
  <si>
    <t>Электромонтажные работы</t>
  </si>
  <si>
    <t>Замена неисправных участков эл.сети</t>
  </si>
  <si>
    <t>м.п.</t>
  </si>
  <si>
    <t>текущая заявка</t>
  </si>
  <si>
    <t>ТО эл.оборудования</t>
  </si>
  <si>
    <t>ТР эл.оборудования</t>
  </si>
  <si>
    <t>ИТОГО :</t>
  </si>
  <si>
    <t>шт.</t>
  </si>
  <si>
    <t>ИТОГО:</t>
  </si>
  <si>
    <t>Замена автоматических выключателей</t>
  </si>
  <si>
    <t>Замена предохранителей</t>
  </si>
  <si>
    <t>Замена стенного или потолочного патрона</t>
  </si>
  <si>
    <t>Замена розеток</t>
  </si>
  <si>
    <t>Замена счётчика</t>
  </si>
  <si>
    <t xml:space="preserve"> Ремонт эл.щитов</t>
  </si>
  <si>
    <t>Тек.ремонт ВРУ</t>
  </si>
  <si>
    <t>Тек.ремонт ШР</t>
  </si>
  <si>
    <t>Итого по эл. монтажным работам</t>
  </si>
  <si>
    <t>Инженер ТО</t>
  </si>
  <si>
    <t>Жилищный трест</t>
  </si>
  <si>
    <t>О.Н.Шиткина</t>
  </si>
  <si>
    <t>аварийка</t>
  </si>
  <si>
    <t>восстановление питания</t>
  </si>
  <si>
    <t>н/з</t>
  </si>
  <si>
    <t>восстановлене питания</t>
  </si>
  <si>
    <t>саша</t>
  </si>
  <si>
    <t>Тек.ремонт ЩЭ</t>
  </si>
  <si>
    <t>Замена пакетных выключателей</t>
  </si>
  <si>
    <t>ревизия ЩК</t>
  </si>
  <si>
    <t>Комсомольская,9</t>
  </si>
  <si>
    <t>восстановление освещения</t>
  </si>
  <si>
    <t>50 лет Октября,2</t>
  </si>
  <si>
    <t>Замена светильника</t>
  </si>
  <si>
    <t>Комсомольская,7а</t>
  </si>
  <si>
    <t>Набережная,49-1кор.</t>
  </si>
  <si>
    <t>ревизия ЩЭ</t>
  </si>
  <si>
    <t>восст.осв.л/к</t>
  </si>
  <si>
    <t xml:space="preserve">восстановление освещения </t>
  </si>
  <si>
    <t>восст.освещения на л/к</t>
  </si>
  <si>
    <t>Ленина,13</t>
  </si>
  <si>
    <t>-сжим ответвительный</t>
  </si>
  <si>
    <t>кг.</t>
  </si>
  <si>
    <t>-лента изоляционная</t>
  </si>
  <si>
    <t>-трубкаПВХ</t>
  </si>
  <si>
    <t>Комсомольская,1а</t>
  </si>
  <si>
    <t xml:space="preserve">восст.освещения </t>
  </si>
  <si>
    <t>Ленина,17</t>
  </si>
  <si>
    <t>Тек.ремонт ВЩ</t>
  </si>
  <si>
    <t>Замена выключателя</t>
  </si>
  <si>
    <t>освещение чердака</t>
  </si>
  <si>
    <t>Комсомольская,4</t>
  </si>
  <si>
    <t>Комсомольская,8</t>
  </si>
  <si>
    <t>Ремонт ЩЭ</t>
  </si>
  <si>
    <t>розетка</t>
  </si>
  <si>
    <t>провод</t>
  </si>
  <si>
    <t>Щепак</t>
  </si>
  <si>
    <t>Московская,31-5эт.</t>
  </si>
  <si>
    <t>Комсомольская,14</t>
  </si>
  <si>
    <t>Комсомольская,7а-2п.</t>
  </si>
  <si>
    <t>Лауреатов,77-526</t>
  </si>
  <si>
    <t>замена эл.счётчика</t>
  </si>
  <si>
    <t>Комсомольская,19-1п.</t>
  </si>
  <si>
    <t>Комсомольская,14-3п.</t>
  </si>
  <si>
    <t>Комсомольская,10</t>
  </si>
  <si>
    <t>Бегичева,39а-909</t>
  </si>
  <si>
    <t>Осмотр ВЩ, ВРУ</t>
  </si>
  <si>
    <t>50 лет Октября,1</t>
  </si>
  <si>
    <t>освещение п/полья</t>
  </si>
  <si>
    <t>Ленина,17-7п.</t>
  </si>
  <si>
    <t>Лауреатов,23-526</t>
  </si>
  <si>
    <t>Комсомольская,8-50</t>
  </si>
  <si>
    <t>Комсомольская,14-23</t>
  </si>
  <si>
    <t>50 лет Октября,2-66</t>
  </si>
  <si>
    <t>восст.освещения на лк</t>
  </si>
  <si>
    <t>Ленина,1-3</t>
  </si>
  <si>
    <t>Ленина,7-57,15</t>
  </si>
  <si>
    <t>Ремонт ЩК</t>
  </si>
  <si>
    <t>Комсомольская,8-43,50,77</t>
  </si>
  <si>
    <t>Ленина,17-116</t>
  </si>
  <si>
    <t>Молодёжный,21-213</t>
  </si>
  <si>
    <t>Лауреатов,77-827</t>
  </si>
  <si>
    <t>Комсомольская,17-46</t>
  </si>
  <si>
    <t>Комсомольская,3-394,147</t>
  </si>
  <si>
    <t>Комсомольская,3-388</t>
  </si>
  <si>
    <t>Комсомольская,12-9</t>
  </si>
  <si>
    <t>Ленина,11-67</t>
  </si>
  <si>
    <t>Ленина,13-п.3,кв.116,175</t>
  </si>
  <si>
    <t>Набережная,33-1п.</t>
  </si>
  <si>
    <t>Набережная,49-91</t>
  </si>
  <si>
    <t>Комсомольская,15-120</t>
  </si>
  <si>
    <t>Лауреатов,81-916,424,712,537,743</t>
  </si>
  <si>
    <t>Комсомольская,10-59,60</t>
  </si>
  <si>
    <t>Комсомольская,3-132,289,8</t>
  </si>
  <si>
    <t>Комсомольская,18-45,ВЩ</t>
  </si>
  <si>
    <t>Лауреатов,77-2,3,8,9эт.</t>
  </si>
  <si>
    <t>Молодёжный,21-ст№25</t>
  </si>
  <si>
    <t>Бегичева,39а-617</t>
  </si>
  <si>
    <t>Бегичева,39а-бытовка</t>
  </si>
  <si>
    <t>Бегичева,39а-ц/вых,каб.зав.</t>
  </si>
  <si>
    <t>Бегичева,39а-617,3,6эт.</t>
  </si>
  <si>
    <t>замена эл.счётчика,восст.освещения</t>
  </si>
  <si>
    <t>Молодёжный,21-4,6эт.к.118</t>
  </si>
  <si>
    <t>Лауреатов,75-з/вых</t>
  </si>
  <si>
    <t>Лауреатов,81-810</t>
  </si>
  <si>
    <t>Лауреатов,23-401</t>
  </si>
  <si>
    <t>ревизия эл.щита</t>
  </si>
  <si>
    <t>Лауреатов,81-2,9эт.</t>
  </si>
  <si>
    <t>восстаговление пит.холлов</t>
  </si>
  <si>
    <t>восст.питания холлов</t>
  </si>
  <si>
    <t>Бегичева,39а-холлы</t>
  </si>
  <si>
    <t>восст.осв.холлов по этажам</t>
  </si>
  <si>
    <t>восст.освещение холлов</t>
  </si>
  <si>
    <t>Лауреатов,23-4,6эт</t>
  </si>
  <si>
    <t>Комсомольская,3-3п-2,7эт;7п-5,6,эт;10п-3,4,6эт.</t>
  </si>
  <si>
    <t>Комсомольская,3-3,7,10п.</t>
  </si>
  <si>
    <t>Комсомольская,9-4п.</t>
  </si>
  <si>
    <t>Ленинский,17-121</t>
  </si>
  <si>
    <t>восст.питания л/к</t>
  </si>
  <si>
    <t>Комсомольская,10-1п.3эт; 3п.2эт.</t>
  </si>
  <si>
    <t>Набережная,45-ТР</t>
  </si>
  <si>
    <t>Набережная,45-Тр</t>
  </si>
  <si>
    <t>Комсомольская,1а-ТР</t>
  </si>
  <si>
    <t>Комсомольская,23-86</t>
  </si>
  <si>
    <t>Ленина,17-1-6п.</t>
  </si>
  <si>
    <t>ТО эл.об., освещение подполья</t>
  </si>
  <si>
    <t>Ленина,17-1-6-п.</t>
  </si>
  <si>
    <t>Комсомольская,25-105</t>
  </si>
  <si>
    <t>Комсомольская,3-3,7,10п.,кв.352</t>
  </si>
  <si>
    <t>Комсомольская,15-3п.</t>
  </si>
  <si>
    <t>Комсомольская,17-2п.</t>
  </si>
  <si>
    <t>Комсомольская,19-2,3п.</t>
  </si>
  <si>
    <t>Комсомольская,9-1,2п.</t>
  </si>
  <si>
    <t>Бегичева,39а</t>
  </si>
  <si>
    <t>Молодёжный,21</t>
  </si>
  <si>
    <t>Лауреатов,81</t>
  </si>
  <si>
    <t>замена ВРУ</t>
  </si>
  <si>
    <t>восст.,питания,ревизия ЩК</t>
  </si>
  <si>
    <r>
      <t xml:space="preserve">выполненных работ по </t>
    </r>
    <r>
      <rPr>
        <b/>
        <sz val="12"/>
        <color indexed="10"/>
        <rFont val="Arial"/>
        <family val="2"/>
      </rPr>
      <t>жилому фонду и ДГТ</t>
    </r>
    <r>
      <rPr>
        <b/>
        <sz val="12"/>
        <rFont val="Arial"/>
        <family val="2"/>
      </rPr>
      <t xml:space="preserve"> ООО "Жилищный трест" за январь - 2011 года.</t>
    </r>
  </si>
  <si>
    <r>
      <t xml:space="preserve">выполненных работ по </t>
    </r>
    <r>
      <rPr>
        <b/>
        <sz val="12"/>
        <color indexed="10"/>
        <rFont val="Arial"/>
        <family val="2"/>
      </rPr>
      <t>жилому фонду и ДГТ</t>
    </r>
    <r>
      <rPr>
        <b/>
        <sz val="12"/>
        <rFont val="Arial"/>
        <family val="2"/>
      </rPr>
      <t xml:space="preserve"> ООО "Жилищный трест" за февраль - 2011 года.</t>
    </r>
  </si>
  <si>
    <t>Комсомольская,9-48</t>
  </si>
  <si>
    <t>замена вводного автомата</t>
  </si>
  <si>
    <t>Комсомольская,9-48,49</t>
  </si>
  <si>
    <t>Набережная,49-2кор.</t>
  </si>
  <si>
    <t>Ленина,13-1,5п.</t>
  </si>
  <si>
    <t>Комсомольская,27</t>
  </si>
  <si>
    <t>Комсомольская,22-14</t>
  </si>
  <si>
    <t>Набережная,39</t>
  </si>
  <si>
    <t>Комсомольская,3</t>
  </si>
  <si>
    <t>Комсомольская,7а-3п.</t>
  </si>
  <si>
    <t>перетяжка ст. провода</t>
  </si>
  <si>
    <t>Комсомольская,19-п.1</t>
  </si>
  <si>
    <t>Комсомольская,15-2,4п.</t>
  </si>
  <si>
    <t>Комсомольская,25-2п.</t>
  </si>
  <si>
    <t>Комсомольская,20-4п.</t>
  </si>
  <si>
    <t>Комсомольская,12-2п.3эт.</t>
  </si>
  <si>
    <t>Комсомольская,12-2п.</t>
  </si>
  <si>
    <t>Комсомольская,17</t>
  </si>
  <si>
    <t>Комсомольская,7</t>
  </si>
  <si>
    <t>Комсомольская,3-1,8,11п.,кв.39</t>
  </si>
  <si>
    <t>Ленина,13-1,5п.,кв.99</t>
  </si>
  <si>
    <t>освещение п/п., замена эл.счётчика</t>
  </si>
  <si>
    <t>Ленина,5</t>
  </si>
  <si>
    <t>Советская,4</t>
  </si>
  <si>
    <t>Советская,4-1п.</t>
  </si>
  <si>
    <t>Соб.база</t>
  </si>
  <si>
    <t>Бегичева,39а-611</t>
  </si>
  <si>
    <t>Лауреатов,23-927</t>
  </si>
  <si>
    <t>Комсомольская,25-148</t>
  </si>
  <si>
    <t>Комсомольская,17-6п.</t>
  </si>
  <si>
    <t>Комсомольская,17-1п.4эт.</t>
  </si>
  <si>
    <t>Комсомольская,10-4п.</t>
  </si>
  <si>
    <t>Комсомольская,9-101</t>
  </si>
  <si>
    <t>Комсомольская,7-53</t>
  </si>
  <si>
    <t>Комсомольская,23-1п.</t>
  </si>
  <si>
    <t>Замена рубильников</t>
  </si>
  <si>
    <t>замена ВР-32-250А</t>
  </si>
  <si>
    <t>Московская,31-6эт.</t>
  </si>
  <si>
    <t>Лауреатов,81-4эт.</t>
  </si>
  <si>
    <t>Молодёжный,21-4,6,7эт.</t>
  </si>
  <si>
    <t>Лауреатов,77-2,4,6эт.</t>
  </si>
  <si>
    <t>Лауреатов,23-3,5,8,9эт.</t>
  </si>
  <si>
    <t>Комсомольская,27-ТР</t>
  </si>
  <si>
    <t>Ленина,7-58,79</t>
  </si>
  <si>
    <t>Лауреатов,81-225</t>
  </si>
  <si>
    <t xml:space="preserve">восст.питания </t>
  </si>
  <si>
    <t>Ленина,13-175</t>
  </si>
  <si>
    <t>Комсомольская,10-59</t>
  </si>
  <si>
    <t>Комсомольская,4-5п.</t>
  </si>
  <si>
    <t>Комсомольская,20-79,36</t>
  </si>
  <si>
    <t>Лауреатов,81-7эт.</t>
  </si>
  <si>
    <t>Бегичева,39а-вахта</t>
  </si>
  <si>
    <t>ДРЛ</t>
  </si>
  <si>
    <t>Московская,31-6эт.,з/вых</t>
  </si>
  <si>
    <t>Ленина,1-1-пенс.фонд</t>
  </si>
  <si>
    <t>Молодёжный,21-111</t>
  </si>
  <si>
    <t>Лауреатов,77-725</t>
  </si>
  <si>
    <t>Комсомольская,14-2п.</t>
  </si>
  <si>
    <t>восст.освещения на п/пл</t>
  </si>
  <si>
    <t>50 лет Октября,1-64</t>
  </si>
  <si>
    <t>Комсомольская,7а-81</t>
  </si>
  <si>
    <t>Лауреатов,81-721</t>
  </si>
  <si>
    <t>Набережная,33-2п.</t>
  </si>
  <si>
    <t>Лауреатов,81-712</t>
  </si>
  <si>
    <t>Комсомольская,12-14,94,96</t>
  </si>
  <si>
    <t>Комсомольская,4-3п.</t>
  </si>
  <si>
    <t>Комсомольская,17-13</t>
  </si>
  <si>
    <t>Комсомольская,8-77,43</t>
  </si>
  <si>
    <t>Ленина,17-144,122</t>
  </si>
  <si>
    <t>Комсомольская,17-22</t>
  </si>
  <si>
    <t>Молодежный,21-521</t>
  </si>
  <si>
    <t>Комсомольская,1а-1п.ВРУ</t>
  </si>
  <si>
    <t>Комсомольская,18-98</t>
  </si>
  <si>
    <t>Набережная,45-5п.</t>
  </si>
  <si>
    <t>Лауреатов,75-511</t>
  </si>
  <si>
    <t>Комсомольская,12-76</t>
  </si>
  <si>
    <t>Лауреатов,23-839,112,432</t>
  </si>
  <si>
    <t>Комсомольская,14-55</t>
  </si>
  <si>
    <t>Ленина,17-65</t>
  </si>
  <si>
    <t>Набережная,41</t>
  </si>
  <si>
    <t>Комсомольская,25</t>
  </si>
  <si>
    <t>Комсомольская,19</t>
  </si>
  <si>
    <t>Набережная,33</t>
  </si>
  <si>
    <t>Комсомольская,11</t>
  </si>
  <si>
    <t>Набережная,45</t>
  </si>
  <si>
    <t>Комсомольская,23</t>
  </si>
  <si>
    <t>Комсомольская,20</t>
  </si>
  <si>
    <t>Ленина,7</t>
  </si>
  <si>
    <t>Комсомольская,15</t>
  </si>
  <si>
    <t>Советская,6</t>
  </si>
  <si>
    <t>Комсомольская,22</t>
  </si>
  <si>
    <t>Комсомольская,18</t>
  </si>
  <si>
    <t>Набережная,37</t>
  </si>
  <si>
    <t>Ленина,11</t>
  </si>
  <si>
    <t>Советская,8</t>
  </si>
  <si>
    <t>Ленина,1</t>
  </si>
  <si>
    <t>Ленина,3</t>
  </si>
  <si>
    <t>Ленина,15</t>
  </si>
  <si>
    <t>Комсомольская,19-п.1; кв.105</t>
  </si>
  <si>
    <t>Комсомольская,19-п.1; кв105</t>
  </si>
  <si>
    <t>Комсомольская,19-8,9,10,11,105</t>
  </si>
  <si>
    <t>Ленина,17-5п.</t>
  </si>
  <si>
    <t xml:space="preserve"> освещение подполья</t>
  </si>
  <si>
    <t>восстановление н/о</t>
  </si>
  <si>
    <t>замена светильника ЖКУ</t>
  </si>
  <si>
    <t>Замена реле/прим.фотореле/</t>
  </si>
  <si>
    <t>замена фотореле</t>
  </si>
  <si>
    <t>Набережная,33-н/о</t>
  </si>
  <si>
    <t>Набережная,41-н/о</t>
  </si>
  <si>
    <t>восст.освещения</t>
  </si>
  <si>
    <t>восстановление освещения л/к</t>
  </si>
  <si>
    <t>восстановление н/о, осв.л/к</t>
  </si>
  <si>
    <t>Набережная,49ТР</t>
  </si>
  <si>
    <t>Комсомольская,3-109-112</t>
  </si>
  <si>
    <t>восстановление эл.щита</t>
  </si>
  <si>
    <t>Комсомольская,3-182</t>
  </si>
  <si>
    <t>Комсомольская,3-1,8,11п.,кв.109,110,111,112</t>
  </si>
  <si>
    <t>Набережная,49-1,2кор.</t>
  </si>
  <si>
    <t>Набережная,39ТР</t>
  </si>
  <si>
    <t>ревизия ВЩ№3</t>
  </si>
  <si>
    <t>ТО эл.об., ревизия ВЩ№3</t>
  </si>
  <si>
    <t>замена светильников</t>
  </si>
  <si>
    <t>Советская,6-1,2п.</t>
  </si>
  <si>
    <t>восстановление освет.арматуры л/к</t>
  </si>
  <si>
    <r>
      <t xml:space="preserve">выполненных работ по </t>
    </r>
    <r>
      <rPr>
        <b/>
        <sz val="12"/>
        <color indexed="10"/>
        <rFont val="Arial"/>
        <family val="2"/>
      </rPr>
      <t>жилому фонду и ДГТ</t>
    </r>
    <r>
      <rPr>
        <b/>
        <sz val="12"/>
        <rFont val="Arial"/>
        <family val="2"/>
      </rPr>
      <t xml:space="preserve"> ООО "Жилищный трест" за март- 2011 года.</t>
    </r>
  </si>
  <si>
    <t>Комсомольская,18-1п. тамбур</t>
  </si>
  <si>
    <t>восст.осв.на ж/площадке</t>
  </si>
  <si>
    <t>Ленина,11-107</t>
  </si>
  <si>
    <t>Ленина,1-1п.-тамб., 2п.-1эт.</t>
  </si>
  <si>
    <t>Комсомольская,20-1п.</t>
  </si>
  <si>
    <t>восст.освещение л/к</t>
  </si>
  <si>
    <t>Комсомольская,11-3п.</t>
  </si>
  <si>
    <t>Набережная,37-1п.; кв.26</t>
  </si>
  <si>
    <t>Комсомольская,11-3п.; кв.33</t>
  </si>
  <si>
    <t>восстановление питания на эл.плиту</t>
  </si>
  <si>
    <t>Ленина,11-6п.</t>
  </si>
  <si>
    <t>восстановление эл.схемы</t>
  </si>
  <si>
    <t>Комсомольская,17-1п.-эт.,4п.</t>
  </si>
  <si>
    <t>Комсомольская,15-3п.-2эт.п/пл</t>
  </si>
  <si>
    <t>Комсомольская,12-3п.</t>
  </si>
  <si>
    <t>Комсомольская,14-4п.</t>
  </si>
  <si>
    <t>Комсомольская,22-1п.</t>
  </si>
  <si>
    <t>Комсомольская,27-2п.</t>
  </si>
  <si>
    <t>Комсомольская,25-4п.,2эт.</t>
  </si>
  <si>
    <t>Комсомольская,7-2п.</t>
  </si>
  <si>
    <t>ТР эл.обор., с заменой автоматов</t>
  </si>
  <si>
    <t>Комсомольская,25-ТР-1,2,3п.</t>
  </si>
  <si>
    <t>Комсомольская,4-1,3п.</t>
  </si>
  <si>
    <t>Ленина,17-113</t>
  </si>
  <si>
    <t>Комсомольская,8-77</t>
  </si>
  <si>
    <t>восст.освещения в тамбуре</t>
  </si>
  <si>
    <t>Комсомольская,7а-80</t>
  </si>
  <si>
    <t>Молодежный,21-643</t>
  </si>
  <si>
    <t>Комсомольская,10-т/ц</t>
  </si>
  <si>
    <t>восст.освещения в т/ц</t>
  </si>
  <si>
    <t>Комсомольская,23-3п.</t>
  </si>
  <si>
    <t>Ленина,5-103</t>
  </si>
  <si>
    <t>Ленина,11-2п.</t>
  </si>
  <si>
    <t>Набережная,41-57</t>
  </si>
  <si>
    <t>Бегичева,39а-4эт.м/кр.</t>
  </si>
  <si>
    <t>Комсомольская,25-4п.</t>
  </si>
  <si>
    <t>Советская,6-2п.</t>
  </si>
  <si>
    <t>Комсомольская,19-66</t>
  </si>
  <si>
    <t>Набережная,45-157</t>
  </si>
  <si>
    <t>Комсомольская,9-66</t>
  </si>
  <si>
    <t>Набережная,33-88</t>
  </si>
  <si>
    <t>Московская,31-232</t>
  </si>
  <si>
    <t>Комсомольская,20-77</t>
  </si>
  <si>
    <t>Бегичева,39а-ст№1</t>
  </si>
  <si>
    <t>Московская,31-204</t>
  </si>
  <si>
    <t>Бегичева,39а-702,чердак</t>
  </si>
  <si>
    <t>Лауреатов,81-6эт.</t>
  </si>
  <si>
    <t>Молодёжный,21-2эт.</t>
  </si>
  <si>
    <t>Лауреатов,81-929,115</t>
  </si>
  <si>
    <t>Ленина,1-УМЗ,пенсион.фонд</t>
  </si>
  <si>
    <t>Комсомольская,3-6п.</t>
  </si>
  <si>
    <t>Комсомольская,12-19</t>
  </si>
  <si>
    <t>Комсомольская,19-54</t>
  </si>
  <si>
    <t>Комсомольская,25-1,2,4п.</t>
  </si>
  <si>
    <t>Комсомольская,18-1,2,3п.</t>
  </si>
  <si>
    <t>Набережная,45-3,5п.-тамбур</t>
  </si>
  <si>
    <t>Набережная,33-89,4эт.</t>
  </si>
  <si>
    <t>Комсомольская,19-1,2п.</t>
  </si>
  <si>
    <t>Комсомольская,19-ТР-1,2,3п.</t>
  </si>
  <si>
    <t xml:space="preserve">Комсомольская,19-1,2,3п. </t>
  </si>
  <si>
    <t>Набережная,45-1,2п.</t>
  </si>
  <si>
    <t>Ленина,3-чердак</t>
  </si>
  <si>
    <t>подкл.временных сетей</t>
  </si>
  <si>
    <t xml:space="preserve">подкл.врем.сетей </t>
  </si>
  <si>
    <t>восст.осв.на ж/площадке,рев.ЩЭ</t>
  </si>
  <si>
    <t>Набережная,33-89,156,37</t>
  </si>
  <si>
    <t>Набережная,33-156,37</t>
  </si>
  <si>
    <t>Лауреатов,75-3эт.</t>
  </si>
  <si>
    <t>Бегичева,39а-4,5эт.м/кр.,к.833,527,509</t>
  </si>
  <si>
    <t xml:space="preserve">восст.освещения,питания </t>
  </si>
  <si>
    <t>Лауреатов,77-2,4,6,7эт.</t>
  </si>
  <si>
    <t>Лауреатов,77-2,3,6,7эт.,к.434</t>
  </si>
  <si>
    <t>Московская,31-3,7эт.</t>
  </si>
  <si>
    <t>Молодёжный,21-633,518</t>
  </si>
  <si>
    <t>Лауреатов,23-чердак</t>
  </si>
  <si>
    <t>Лауреатов,81-326,чердак</t>
  </si>
  <si>
    <t>уст.эл.счётчика,восст.освещения</t>
  </si>
  <si>
    <t>Лауреатов,23-3,5,7,9эт.,чердак</t>
  </si>
  <si>
    <t>Лауреатов,23-628,чердак</t>
  </si>
  <si>
    <t>Лауреатов,81-чердак</t>
  </si>
  <si>
    <t>Комсомольская,14-1п.</t>
  </si>
  <si>
    <t>Комсомольская,18-3п.</t>
  </si>
  <si>
    <t>замена кабельной перемычки</t>
  </si>
  <si>
    <t>ревизия ВЩ</t>
  </si>
  <si>
    <t>восст.,питания,ревизия ВЩ</t>
  </si>
  <si>
    <t>Комсомольская,10-29,ВЩ</t>
  </si>
  <si>
    <t>восст., питания, ревизия ВЩ</t>
  </si>
  <si>
    <t>Комсомольская,10-ВЩ</t>
  </si>
  <si>
    <t>Советская,4-ВЩ</t>
  </si>
  <si>
    <t>Советская,8-ВЩ</t>
  </si>
  <si>
    <t>Ленина,5-ВЩ</t>
  </si>
  <si>
    <t>Ленина,11-ВЩ</t>
  </si>
  <si>
    <r>
      <t xml:space="preserve">выполненных работ по </t>
    </r>
    <r>
      <rPr>
        <b/>
        <sz val="12"/>
        <color indexed="10"/>
        <rFont val="Arial"/>
        <family val="2"/>
      </rPr>
      <t>жилому фонду и ДГТ</t>
    </r>
    <r>
      <rPr>
        <b/>
        <sz val="12"/>
        <rFont val="Arial"/>
        <family val="2"/>
      </rPr>
      <t xml:space="preserve"> ООО "Жилищный трест" за апрель- 2011 года.</t>
    </r>
  </si>
  <si>
    <t>Ленина,15-1п.,3эт</t>
  </si>
  <si>
    <t>Комсомольская,15-1п.</t>
  </si>
  <si>
    <t xml:space="preserve">Комсомольская,11-1,2,3п.; </t>
  </si>
  <si>
    <t>Комсомольская,11-1,2,3п.</t>
  </si>
  <si>
    <t>Комсомольская,11-ТР-1,2,3п.</t>
  </si>
  <si>
    <t>Комсомольская,9-1,2,3п.</t>
  </si>
  <si>
    <t>Комсомольская,9-ТР-1,2,3п.</t>
  </si>
  <si>
    <t>Ленина,3-1п.</t>
  </si>
  <si>
    <t>монтаж светильников</t>
  </si>
  <si>
    <t>восст.освет.арматуры л/к</t>
  </si>
  <si>
    <t>Лауреатов,75-217</t>
  </si>
  <si>
    <t>Ленина,17-193</t>
  </si>
  <si>
    <t>Московская,31-424</t>
  </si>
  <si>
    <t>Комсомольская,18-2п.</t>
  </si>
  <si>
    <t>Комсомольская,11-47</t>
  </si>
  <si>
    <t>Набережная,45-60</t>
  </si>
  <si>
    <t>Бегичева,39а-8,9эт</t>
  </si>
  <si>
    <t>Московская,31-бытовка</t>
  </si>
  <si>
    <t>Бегичева,39а-827</t>
  </si>
  <si>
    <t>Лауреатов,77-330</t>
  </si>
  <si>
    <t>Молодёжный,21-511</t>
  </si>
  <si>
    <t>Комсомольская,25-5п.</t>
  </si>
  <si>
    <t>Комсомольская,18-113</t>
  </si>
  <si>
    <t>Комсомольская,27-1п.</t>
  </si>
  <si>
    <t>Комсомольская,17-81</t>
  </si>
  <si>
    <t>Комсомольская,17-4п.</t>
  </si>
  <si>
    <t>Ленина,17-182</t>
  </si>
  <si>
    <t>Набережная,33-145</t>
  </si>
  <si>
    <t>Комсомольская,4-32</t>
  </si>
  <si>
    <t>Ленина,13-105</t>
  </si>
  <si>
    <t>Советская,4-п/п</t>
  </si>
  <si>
    <t>освещение подполья</t>
  </si>
  <si>
    <t>Комсомольская,1а-1п.</t>
  </si>
  <si>
    <t>Комсомольская,15-1,2,3п.</t>
  </si>
  <si>
    <t>Комсомольская,15-ТР-1,2,3п.</t>
  </si>
  <si>
    <t>Комсомольская,14-3п.2эт.</t>
  </si>
  <si>
    <t>Комсомольская,3-1-5п.кв.258 м/кам</t>
  </si>
  <si>
    <t>Комсомольская,3-258</t>
  </si>
  <si>
    <t>замена выкл. на м/кам.</t>
  </si>
  <si>
    <t>Комсомольская,17-1п. тамбур</t>
  </si>
  <si>
    <t>Комсомольская,17-1п</t>
  </si>
  <si>
    <t>восст.освещения л/к и тамбура</t>
  </si>
  <si>
    <t>Комсомольская,4-4п.</t>
  </si>
  <si>
    <t>восст.схемы н/о,восст.освещения л/к</t>
  </si>
  <si>
    <t>Ленина,17-</t>
  </si>
  <si>
    <t>Комсомольская,14-1,2,3,4,5,6п.</t>
  </si>
  <si>
    <t>Комсомольская,3-4,5п.</t>
  </si>
  <si>
    <t>Лауреатов,23-4эт.</t>
  </si>
  <si>
    <t>Бегичева,39а-614</t>
  </si>
  <si>
    <t>Лауреатов,23-4,5эт.</t>
  </si>
  <si>
    <t>Молодёжный,21-803</t>
  </si>
  <si>
    <t>Лауреатов,77-130</t>
  </si>
  <si>
    <t>Лауреатов,81-526; 3,8эт.</t>
  </si>
  <si>
    <t>восст.питания, освещения</t>
  </si>
  <si>
    <t>Лауреатов,81-3,5,6,8эт.</t>
  </si>
  <si>
    <t>Лауреатов,77-130; 4эт.</t>
  </si>
  <si>
    <t>Бегичева,39а-ст№2,4,6,7,24,23,14,16,20,18,12,13</t>
  </si>
  <si>
    <t>Бегичева,39а-6эт-холл,406,305,ст№2,4,6,7,10,11,23,24,20,18,13,12</t>
  </si>
  <si>
    <t>Комсомольская,20-11</t>
  </si>
  <si>
    <t>Комсомольская,17-81,108</t>
  </si>
  <si>
    <t>Молодежный,21-239,421</t>
  </si>
  <si>
    <t>Набережная,33-46</t>
  </si>
  <si>
    <t>Комсомольская,20-88</t>
  </si>
  <si>
    <t>50 лет Октября,2-15</t>
  </si>
  <si>
    <t>Комсомольская,7-1п.</t>
  </si>
  <si>
    <t>восст.освещения на п/п</t>
  </si>
  <si>
    <t>Комсомольская,7а-95</t>
  </si>
  <si>
    <t>Лауреатов,77-108</t>
  </si>
  <si>
    <t>Комсомольская,3-8,9,10,11п.</t>
  </si>
  <si>
    <t>Комсомольская,3ТР-8,9,10,11п.</t>
  </si>
  <si>
    <t>Ленина,11-1п.3эт</t>
  </si>
  <si>
    <t>Комсомольская,9-1п.</t>
  </si>
  <si>
    <t>50 лет Октября,2-1п.</t>
  </si>
  <si>
    <t>Комсомольская,14-ТР</t>
  </si>
  <si>
    <r>
      <t xml:space="preserve">выполненных работ по </t>
    </r>
    <r>
      <rPr>
        <b/>
        <sz val="12"/>
        <color indexed="10"/>
        <rFont val="Arial"/>
        <family val="2"/>
      </rPr>
      <t>жилому фонду и ДГТ</t>
    </r>
    <r>
      <rPr>
        <b/>
        <sz val="12"/>
        <rFont val="Arial"/>
        <family val="2"/>
      </rPr>
      <t xml:space="preserve"> ООО "Жилищный трест" за май- 2011 года.</t>
    </r>
  </si>
  <si>
    <t>Лауреатов,77-516</t>
  </si>
  <si>
    <t>Непредв.ремонт ЩК</t>
  </si>
  <si>
    <t>Лауреатов,77-каб.зав.</t>
  </si>
  <si>
    <t>замена эл.счётчика, восст.осв.</t>
  </si>
  <si>
    <t>Ленина,17-2п.</t>
  </si>
  <si>
    <t>Бегичева,39а-4,7эт</t>
  </si>
  <si>
    <t>Комсомольская,25-154</t>
  </si>
  <si>
    <t>Бегичева,39а-731</t>
  </si>
  <si>
    <t>Лауреатов,77-413</t>
  </si>
  <si>
    <t>Ленина,13-14</t>
  </si>
  <si>
    <t>Комсомольская,14-80</t>
  </si>
  <si>
    <t>Комсомольская,8-41</t>
  </si>
  <si>
    <t>Московская,31-1-9эт.з/вых</t>
  </si>
  <si>
    <t>Молодёжный,21-118</t>
  </si>
  <si>
    <t>Лауреатов,75-6,7эт.</t>
  </si>
  <si>
    <t>Бегичева,39а-4эт,427,731,902,217</t>
  </si>
  <si>
    <t>Комсомольская,1а-2п.</t>
  </si>
  <si>
    <t>Комсомольская,3-2п.</t>
  </si>
  <si>
    <t>Набережная,37-3</t>
  </si>
  <si>
    <t>восст.питания на эл.печь</t>
  </si>
  <si>
    <t>Ленина,13-116</t>
  </si>
  <si>
    <t>Ревизия ЩЭ</t>
  </si>
  <si>
    <t>Комсомольская,23-1,2,3п.</t>
  </si>
  <si>
    <t>Комсомольская,23-ТР-1,2,3п.</t>
  </si>
  <si>
    <t>Лауреатов,77-2,4,5,7,9эт.</t>
  </si>
  <si>
    <t>Лауреатов,77-516,108; 2,7,9эт.</t>
  </si>
  <si>
    <t>Комсомольская,3-10п.</t>
  </si>
  <si>
    <t>Комсомольская,3-170</t>
  </si>
  <si>
    <t>Комсомольская,4-6</t>
  </si>
  <si>
    <t>Комсомольская,12-1,4,5п.</t>
  </si>
  <si>
    <t>Комсомольская,19-2п.</t>
  </si>
  <si>
    <t>восст.осветит.арматуры</t>
  </si>
  <si>
    <t>Набережная,49-1,2п.</t>
  </si>
  <si>
    <t>Комсомольская,3-1,2,3,11п.</t>
  </si>
  <si>
    <t>Комсомольская,9-96,31</t>
  </si>
  <si>
    <t>Советская,8-3п.</t>
  </si>
  <si>
    <t xml:space="preserve">замена кабельной перемычки </t>
  </si>
  <si>
    <t>Комсомольская,18-ВЩ1-ВЩ2</t>
  </si>
  <si>
    <t>Ремонт ВЩ1,2</t>
  </si>
  <si>
    <t>Комсомольская,18-1,2п.</t>
  </si>
  <si>
    <t>Комсомольская,1а-31</t>
  </si>
  <si>
    <t>50 лет Октября,1-7</t>
  </si>
  <si>
    <t>Лауреатов,23-402</t>
  </si>
  <si>
    <t>Комсомольская,12-19,72</t>
  </si>
  <si>
    <t>Набережная,45-14</t>
  </si>
  <si>
    <t>Ленина,17-181,142,116</t>
  </si>
  <si>
    <t>Лауреатов,81-730,932</t>
  </si>
  <si>
    <t>Комсомольская,18-ВРУ</t>
  </si>
  <si>
    <t>Ленина,11-3п.</t>
  </si>
  <si>
    <t>Лауреатов,23-838,925</t>
  </si>
  <si>
    <t>Комсомольская,3-1,2,3,4,11п.</t>
  </si>
  <si>
    <t>Комсомольская,23-1,2,3п.; кв.77</t>
  </si>
  <si>
    <t>Комсомольская,3-4п.</t>
  </si>
  <si>
    <t>Комсомольская,14-2,3,5п.</t>
  </si>
  <si>
    <t>Комсомольская,3ТР-1,2,3,4,11п.</t>
  </si>
  <si>
    <t>Замена ЩЭ</t>
  </si>
  <si>
    <t>Измерения сопротивления изоляции</t>
  </si>
  <si>
    <t>Комсомольская,25-1,2к</t>
  </si>
  <si>
    <t>Набережная,49-1к.</t>
  </si>
  <si>
    <t>Набережная,49-2к.</t>
  </si>
  <si>
    <t>Набережная,33-190</t>
  </si>
  <si>
    <t>Комсомольская,12-5п.</t>
  </si>
  <si>
    <t>Набережная,39-2п.</t>
  </si>
  <si>
    <t>Лауреатов,77-315</t>
  </si>
  <si>
    <t>Комсомольская,20-3п.</t>
  </si>
  <si>
    <t>Комсомольская,17-1п.</t>
  </si>
  <si>
    <t>Набережная,45-96; 2п.</t>
  </si>
  <si>
    <t>Бегичева,39а-624</t>
  </si>
  <si>
    <t>Ленина,11-130</t>
  </si>
  <si>
    <t>Московская,31-903</t>
  </si>
  <si>
    <t>ревизия наруж.освещения</t>
  </si>
  <si>
    <t>кор.рас</t>
  </si>
  <si>
    <t>анкер</t>
  </si>
  <si>
    <t>Комсомольская,3-5п.,8эт.</t>
  </si>
  <si>
    <t>Комсомольская,3ТР-5,6п.</t>
  </si>
  <si>
    <t>Комсомольская,3-5,6п.</t>
  </si>
  <si>
    <t>Комсомольская,10-1п.</t>
  </si>
  <si>
    <t>замена ВР-400А</t>
  </si>
  <si>
    <t>Комсомольская,12-1,4,5п..</t>
  </si>
  <si>
    <t>Комсомольская,12-ТР-1,4,5п.</t>
  </si>
  <si>
    <t>Комсомольская,22-18</t>
  </si>
  <si>
    <t>Молодёжный,21-630,825</t>
  </si>
  <si>
    <t>Комсомольская,23-88</t>
  </si>
  <si>
    <t>Лауреатов,81-730,531,615,609</t>
  </si>
  <si>
    <t>Комсомольская,17-90,3</t>
  </si>
  <si>
    <t>Лауреатов,75-521,529</t>
  </si>
  <si>
    <t>Ленина,1-1,2п.</t>
  </si>
  <si>
    <r>
      <t xml:space="preserve">выполненных работ по </t>
    </r>
    <r>
      <rPr>
        <b/>
        <sz val="12"/>
        <color indexed="10"/>
        <rFont val="Arial"/>
        <family val="2"/>
      </rPr>
      <t>жилому фонду и ДГТ</t>
    </r>
    <r>
      <rPr>
        <b/>
        <sz val="12"/>
        <rFont val="Arial"/>
        <family val="2"/>
      </rPr>
      <t xml:space="preserve"> ООО "Жилищный трест" за июнь- 2011 года.</t>
    </r>
  </si>
  <si>
    <r>
      <t xml:space="preserve">выполненных работ по </t>
    </r>
    <r>
      <rPr>
        <b/>
        <sz val="12"/>
        <color indexed="10"/>
        <rFont val="Arial"/>
        <family val="2"/>
      </rPr>
      <t>жилому фонду и ДГТ</t>
    </r>
    <r>
      <rPr>
        <b/>
        <sz val="12"/>
        <rFont val="Arial"/>
        <family val="2"/>
      </rPr>
      <t xml:space="preserve"> ООО "Жилищный трест" за июль- 2011 года.</t>
    </r>
  </si>
  <si>
    <t>Комсомольская,12-2,3п.</t>
  </si>
  <si>
    <t>Комсомольская,12-ТР-2,3п.</t>
  </si>
  <si>
    <t>Ленина,3-1-4п.</t>
  </si>
  <si>
    <t>Ленина,11-1,2,3,8п.</t>
  </si>
  <si>
    <t>Ленина,15-ВЩ-1</t>
  </si>
  <si>
    <t>Ленина,17-1-11п.</t>
  </si>
  <si>
    <t>Ленина,17-ТР</t>
  </si>
  <si>
    <t>Ленина,15-ТР</t>
  </si>
  <si>
    <t>Ленина,13-ТР</t>
  </si>
  <si>
    <t>Ленина,11-ТР</t>
  </si>
  <si>
    <t>Ленина,1-ТР</t>
  </si>
  <si>
    <t>Ленина,3-ТР</t>
  </si>
  <si>
    <t>Комсомольская,4-2</t>
  </si>
  <si>
    <t>Ленина,3-57</t>
  </si>
  <si>
    <t>Ленина,5-38</t>
  </si>
  <si>
    <t>Комсомольская,20-76</t>
  </si>
  <si>
    <t>Ленина,13-16,17</t>
  </si>
  <si>
    <t>восстановление осв.в тамбуре</t>
  </si>
  <si>
    <t>восст.осветит.арматуры в тамбуре</t>
  </si>
  <si>
    <t>Комсомольская,8-п.1,5</t>
  </si>
  <si>
    <t>Ленина,15-6</t>
  </si>
  <si>
    <t>Комсомольская,18-65</t>
  </si>
  <si>
    <t>Ленина,3-3п.</t>
  </si>
  <si>
    <t>временные сети</t>
  </si>
  <si>
    <t>Молодёжный,21-938,736,651</t>
  </si>
  <si>
    <t>Ленина,7-16</t>
  </si>
  <si>
    <t>Комсомольская,8-83,77,27,23</t>
  </si>
  <si>
    <t>Комсомольская,9-2п.</t>
  </si>
  <si>
    <t>подключение сварочного аппарата</t>
  </si>
  <si>
    <t>Ленина,11-67,122</t>
  </si>
  <si>
    <t>Советская,6-13</t>
  </si>
  <si>
    <t>Лауреатов,75-825</t>
  </si>
  <si>
    <t>Комсомольская,23-37</t>
  </si>
  <si>
    <t>Лауреатов,81-ст№12,к.928,929,413</t>
  </si>
  <si>
    <t>Советская,4-8</t>
  </si>
  <si>
    <t>Замена пускателей</t>
  </si>
  <si>
    <t>Советская,6-ТР</t>
  </si>
  <si>
    <t>Комсомольская,17-1корп.</t>
  </si>
  <si>
    <t>Ленина,13-2,3,8,10п.</t>
  </si>
  <si>
    <t>ТР подъезда, ремонт осв.арм.ТЦ</t>
  </si>
  <si>
    <t>Ленина,13-ВЩ-11; 2,3,8,10п.</t>
  </si>
  <si>
    <t>Ленина,13-8,10п.</t>
  </si>
  <si>
    <t>замена выкл. в ТЦ</t>
  </si>
  <si>
    <t>Набережная,39-1п.</t>
  </si>
  <si>
    <t>Ремонт осв.арм.ТЦ</t>
  </si>
  <si>
    <t>Комсомольская,12-4п.</t>
  </si>
  <si>
    <t>Комсомольская,14-2,5п.</t>
  </si>
  <si>
    <t>Ленина,5-6п.</t>
  </si>
  <si>
    <t>Комсомольская,20-1,3п.</t>
  </si>
  <si>
    <t>Лауреатов,23-9,8,7,6,4,3эт.</t>
  </si>
  <si>
    <t>Молодёжный,21-6эт.</t>
  </si>
  <si>
    <t>Лауреатов,81-9,8эт.</t>
  </si>
  <si>
    <r>
      <t xml:space="preserve">выполненных работ по </t>
    </r>
    <r>
      <rPr>
        <b/>
        <sz val="12"/>
        <color indexed="10"/>
        <rFont val="Arial"/>
        <family val="2"/>
      </rPr>
      <t>жилому фонду и ДГТ</t>
    </r>
    <r>
      <rPr>
        <b/>
        <sz val="12"/>
        <rFont val="Arial"/>
        <family val="2"/>
      </rPr>
      <t xml:space="preserve"> ООО "Жилищный трест" за август- 2011 года.</t>
    </r>
  </si>
  <si>
    <t>Молодёжный,21-1эт.</t>
  </si>
  <si>
    <t>Лауреатов,75-4эт.</t>
  </si>
  <si>
    <t>Молодёжный,21-цен.вход</t>
  </si>
  <si>
    <t>замена ввода,восст.освещения</t>
  </si>
  <si>
    <t>Лауреатов,23-цен.вх.</t>
  </si>
  <si>
    <t>Лауреатов,77-828;5,6,8эт.</t>
  </si>
  <si>
    <t>Лауреатов,77-5,6,8эт.</t>
  </si>
  <si>
    <t>Молодёжный,21-2эт.,к.919</t>
  </si>
  <si>
    <t>ремонт осв.арм.ТЦ</t>
  </si>
  <si>
    <t>Лауреатов,23-211,439,цен.вх.,т/ц</t>
  </si>
  <si>
    <t>Лауреатов,75-т/ц</t>
  </si>
  <si>
    <t>восстановление освет.арматуры</t>
  </si>
  <si>
    <t>Молодёжный,21-цен.вход; 3,5,4эт.</t>
  </si>
  <si>
    <t>Бегичева,39а- с1 по 9эт.</t>
  </si>
  <si>
    <t>Бегичева,39а-617,725; с 1 по 9эт.</t>
  </si>
  <si>
    <t>Московская,31-2,8эт.</t>
  </si>
  <si>
    <t>Московская,31-2,8,6эт.</t>
  </si>
  <si>
    <t>Молодёжный,21-маш.пом,бытовка</t>
  </si>
  <si>
    <t>Лауреатов,81-8эт.</t>
  </si>
  <si>
    <t>Лауреатов,23-ст№1,2</t>
  </si>
  <si>
    <t>Лауреатов,77-зап.вых,т/ц</t>
  </si>
  <si>
    <t>Молодёжный,21-643,933</t>
  </si>
  <si>
    <t>Лауреатов,23-428</t>
  </si>
  <si>
    <t>Лауреатов,75-806,807</t>
  </si>
  <si>
    <t>Лауреатов,77-вахта</t>
  </si>
  <si>
    <t>Бегичева,39а-414</t>
  </si>
  <si>
    <t>Лауреатов,81-811,537,317,602,806</t>
  </si>
  <si>
    <t>Советская,8-8</t>
  </si>
  <si>
    <t>Набережная,33-14</t>
  </si>
  <si>
    <t>50 лет Октября,2-6п.</t>
  </si>
  <si>
    <t>Ленина,13-106</t>
  </si>
  <si>
    <t>Ленина,7-61,116</t>
  </si>
  <si>
    <t>50 лет Октября,1-20</t>
  </si>
  <si>
    <t>Комсомольская,8-43</t>
  </si>
  <si>
    <t>Ленина,17-142,144,135</t>
  </si>
  <si>
    <t>Ленина,11-128,122,25,113</t>
  </si>
  <si>
    <t>Комсомольская,14-62</t>
  </si>
  <si>
    <t>Комсомольская,10-70</t>
  </si>
  <si>
    <t>Ленина,13-112</t>
  </si>
  <si>
    <t>Комсомольская,4-32,6,1</t>
  </si>
  <si>
    <t>Комсомольская,22-17</t>
  </si>
  <si>
    <t>50 лет Октября,2-3п.</t>
  </si>
  <si>
    <t>Ленина,7-5п.</t>
  </si>
  <si>
    <t>Ленина,12-4п.</t>
  </si>
  <si>
    <t>Ленина,7а</t>
  </si>
  <si>
    <t>Набережная,37-1,2п.</t>
  </si>
  <si>
    <t>восстановление наруж.освещения</t>
  </si>
  <si>
    <t>Ревизия ЩО</t>
  </si>
  <si>
    <t>Ленина,12</t>
  </si>
  <si>
    <t>Набережная,49-1,2к</t>
  </si>
  <si>
    <t>Набережная,37-1,2,3п.</t>
  </si>
  <si>
    <t>Набережная,37-2,3п.</t>
  </si>
  <si>
    <t>замена ВР-250А</t>
  </si>
  <si>
    <t>Комсомольская,10-4,5п.</t>
  </si>
  <si>
    <t>восст. освет.арматуры в тамбуре</t>
  </si>
  <si>
    <t>Комсомольская,3-1,2,3,4п.</t>
  </si>
  <si>
    <t>Комсомольская,14-6п.</t>
  </si>
  <si>
    <t>восстановление питания стояка</t>
  </si>
  <si>
    <t>Ленина,15-1,2п.</t>
  </si>
  <si>
    <t>Ленина,3-4п.</t>
  </si>
  <si>
    <t>Ленина,3-1,2,3п.</t>
  </si>
  <si>
    <t>Ленина,3-4п., чердак</t>
  </si>
  <si>
    <t>освещение чердака, Тр эл.оброуд.</t>
  </si>
  <si>
    <t>Ленина,3-11,2,3п.</t>
  </si>
  <si>
    <t>Ленина,13-2п.</t>
  </si>
  <si>
    <t>замена выкл. в подъезде</t>
  </si>
  <si>
    <t>замена выключателя в подъезде</t>
  </si>
  <si>
    <t>Ленина,17-1п.</t>
  </si>
  <si>
    <t>Набережная,39-21</t>
  </si>
  <si>
    <t>замена печного и вводного кабеля</t>
  </si>
  <si>
    <t>восстановление ввода</t>
  </si>
  <si>
    <t>Ленина,13-подполье</t>
  </si>
  <si>
    <t>Комсомольская,17-3,4,5,6п.</t>
  </si>
  <si>
    <t>Набережная,49-15,16</t>
  </si>
  <si>
    <t>Ленина,7-117</t>
  </si>
  <si>
    <t>ревизия наруж.осв., восст.питания</t>
  </si>
  <si>
    <r>
      <t xml:space="preserve">выполненных работ по </t>
    </r>
    <r>
      <rPr>
        <b/>
        <sz val="12"/>
        <color indexed="10"/>
        <rFont val="Arial"/>
        <family val="2"/>
      </rPr>
      <t>жилому фонду и ДГТ</t>
    </r>
    <r>
      <rPr>
        <b/>
        <sz val="12"/>
        <rFont val="Arial"/>
        <family val="2"/>
      </rPr>
      <t xml:space="preserve"> ООО "Жилищный трест" за сентябрь 2011 года.</t>
    </r>
  </si>
  <si>
    <t>Лауреатов,77-209</t>
  </si>
  <si>
    <t>Комсомольская,9-65</t>
  </si>
  <si>
    <t>Комсомольская,12-21</t>
  </si>
  <si>
    <t>Комсомольская,20-29</t>
  </si>
  <si>
    <t>Лауреатов,23-710</t>
  </si>
  <si>
    <t>Комсомольская,18-84</t>
  </si>
  <si>
    <t>Лауреатов,75-514</t>
  </si>
  <si>
    <t>Ленина,17-148</t>
  </si>
  <si>
    <t>Комсомольская,17-130,195,52</t>
  </si>
  <si>
    <t>Московская,31-817</t>
  </si>
  <si>
    <t>Ленина,3-5;п.1</t>
  </si>
  <si>
    <t>Московская,31-229а</t>
  </si>
  <si>
    <t>Ревизия ЩК</t>
  </si>
  <si>
    <t>Текущий ремонт ЩЭ</t>
  </si>
  <si>
    <t>Лауреатов,23-ТР</t>
  </si>
  <si>
    <t>Лауреатов,23-1-9эт</t>
  </si>
  <si>
    <t>Лауреатов,23-ст№4,6,10,11,12,14,16,17,19,20,23,24</t>
  </si>
  <si>
    <t>Московская,31-229а,708</t>
  </si>
  <si>
    <t>замена эл.счётчика, восстановление питания</t>
  </si>
  <si>
    <t>Московская,31-229а,708,6эт</t>
  </si>
  <si>
    <t>замена эл.счётчиков</t>
  </si>
  <si>
    <t>Лауреатов,77-534,328,831</t>
  </si>
  <si>
    <t>Лауреатов,75-зап/вых</t>
  </si>
  <si>
    <t>Молодёжный,21-1,4,7,9эт.</t>
  </si>
  <si>
    <t>Лауреатов,75-зап/вых,к.213</t>
  </si>
  <si>
    <t>Лауреатов,77-3,4,2эт.</t>
  </si>
  <si>
    <t>Лауреатов,81-8,7эт.</t>
  </si>
  <si>
    <t>Набережная,37-м-н "Обжора"</t>
  </si>
  <si>
    <t>восст.временного освещения</t>
  </si>
  <si>
    <t>Комсомольская,25-93</t>
  </si>
  <si>
    <t>Ленина,17-109</t>
  </si>
  <si>
    <t>ревизия ЩЭ, установка эл.счётчика</t>
  </si>
  <si>
    <t>Комсомольская,4-31</t>
  </si>
  <si>
    <t>замена автом.выкл.</t>
  </si>
  <si>
    <t>Ленина,13-78</t>
  </si>
  <si>
    <t>Ленина,7-чердак</t>
  </si>
  <si>
    <t>Комсомольская,8-3,4п.</t>
  </si>
  <si>
    <t>Комсомольская,20-3,5п.</t>
  </si>
  <si>
    <t>Комсомольская,3-7,8,9,10п.</t>
  </si>
  <si>
    <t>Комсомольская,18-5п.</t>
  </si>
  <si>
    <t>Комс.,3-5,6,7,8,9,10,11п.</t>
  </si>
  <si>
    <t>Ленина,7-6п.</t>
  </si>
  <si>
    <t>Комсомольская,8-45</t>
  </si>
  <si>
    <t>Комсомольская,3-283,77</t>
  </si>
  <si>
    <t>Лауреатов,81-735</t>
  </si>
  <si>
    <t>Ленина,13-118,58,33</t>
  </si>
  <si>
    <t>Комсомольская,4-32,33,39,11</t>
  </si>
  <si>
    <t>Комсомольская,11-1п.</t>
  </si>
  <si>
    <t>Лауреатов,81-227,112,312,616,730,734</t>
  </si>
  <si>
    <t>Ленина,11-113,54,67</t>
  </si>
  <si>
    <t>Молодёжный,21-216,508,805,523</t>
  </si>
  <si>
    <t>Комсомольская,1а-32</t>
  </si>
  <si>
    <t>Комсомольская,19-3п.</t>
  </si>
  <si>
    <t>Ленина,13-95</t>
  </si>
  <si>
    <t>Бегичева,39а-526,716,719</t>
  </si>
  <si>
    <t>Ленина,7-15,100,15</t>
  </si>
  <si>
    <t>Трубка ПВХ</t>
  </si>
  <si>
    <t>Лауреатов,81-5,6эт.</t>
  </si>
  <si>
    <t>Лауреатов,75-1-9эт</t>
  </si>
  <si>
    <t>Молодёжный,21-4эт.</t>
  </si>
  <si>
    <t>Лауреатов,75-ст№21</t>
  </si>
  <si>
    <t>Лауреатов,75-1-9эт;к.231,736</t>
  </si>
  <si>
    <t>восст.освещения; питания</t>
  </si>
  <si>
    <t>Молодёжный,21-334,207</t>
  </si>
  <si>
    <t>Комсомольская,25-136</t>
  </si>
  <si>
    <t>Ленина,5-1п.</t>
  </si>
  <si>
    <t>Комсомольская,22-30</t>
  </si>
  <si>
    <t>Комсомольская,7а-48</t>
  </si>
  <si>
    <t>Комсомольская,3-92,120</t>
  </si>
  <si>
    <t>Комсомольская,17-111</t>
  </si>
  <si>
    <t>Набережная,45-45</t>
  </si>
  <si>
    <t>Ленина,17-190</t>
  </si>
  <si>
    <t>Советская,4-47</t>
  </si>
  <si>
    <t>Комсомольская,18-76</t>
  </si>
  <si>
    <t>Ленина,11-140</t>
  </si>
  <si>
    <t>Советская,8-37</t>
  </si>
  <si>
    <t>Набережная,45-156,139</t>
  </si>
  <si>
    <t>Ленина,13-67,149</t>
  </si>
  <si>
    <t>Комсомольская,7а-87</t>
  </si>
  <si>
    <t>Советская,4-42</t>
  </si>
  <si>
    <t>Комсомольская,12-12</t>
  </si>
  <si>
    <t>Комсомольская,1а-1,2п.</t>
  </si>
  <si>
    <t>восст.осветит.арматуры л/к</t>
  </si>
  <si>
    <t>Замена ПЭТов</t>
  </si>
  <si>
    <t>восст.питания ПЭТов</t>
  </si>
  <si>
    <t>замена ПЭТа</t>
  </si>
  <si>
    <t>Комсомольская,19-1,3п.</t>
  </si>
  <si>
    <t>Ленина,17-2п.т/ц</t>
  </si>
  <si>
    <t>подключение насоса</t>
  </si>
  <si>
    <t>Комсомольская,4-1,2,3,4,5п.</t>
  </si>
  <si>
    <t>Комсомольская,4-3-2п.</t>
  </si>
  <si>
    <t>Комсомольская,4-1,3,4,5п.</t>
  </si>
  <si>
    <t>Замена ВРУ</t>
  </si>
  <si>
    <t xml:space="preserve">восстановление питания </t>
  </si>
  <si>
    <t>восстановление линий н/о</t>
  </si>
  <si>
    <t>замена светильников ЖКУ</t>
  </si>
  <si>
    <t>восстановление питания н/о</t>
  </si>
  <si>
    <t>заземление  кабельных стоек</t>
  </si>
  <si>
    <t>замена рубильника</t>
  </si>
  <si>
    <t>Замена деталей</t>
  </si>
  <si>
    <t>замена кабельных стоек,полок</t>
  </si>
  <si>
    <r>
      <t xml:space="preserve">выполненных работ по </t>
    </r>
    <r>
      <rPr>
        <b/>
        <sz val="12"/>
        <color indexed="10"/>
        <rFont val="Arial"/>
        <family val="2"/>
      </rPr>
      <t>жилому фонду и ДГТ</t>
    </r>
    <r>
      <rPr>
        <b/>
        <sz val="12"/>
        <rFont val="Arial"/>
        <family val="2"/>
      </rPr>
      <t xml:space="preserve"> ООО "Жилищный трест" за октябрь 2011 года.</t>
    </r>
  </si>
  <si>
    <t>Лауреатов,23</t>
  </si>
  <si>
    <t>Московская,31</t>
  </si>
  <si>
    <r>
      <t xml:space="preserve">выполненных работ по </t>
    </r>
    <r>
      <rPr>
        <b/>
        <sz val="12"/>
        <color indexed="10"/>
        <rFont val="Arial"/>
        <family val="2"/>
      </rPr>
      <t>жилому фонду и ДГТ</t>
    </r>
    <r>
      <rPr>
        <b/>
        <sz val="12"/>
        <rFont val="Arial"/>
        <family val="2"/>
      </rPr>
      <t xml:space="preserve"> ООО "Жилищный трест" за ноябрь 2011 года.</t>
    </r>
  </si>
  <si>
    <t>Лампа ДС</t>
  </si>
  <si>
    <t>Стартёоы</t>
  </si>
  <si>
    <t>Лауреатов,81-2эт.</t>
  </si>
  <si>
    <t>Саморез</t>
  </si>
  <si>
    <t>Бегичева,39а-434</t>
  </si>
  <si>
    <t>Бегичева,39а-4эт.</t>
  </si>
  <si>
    <t>Московская,31-3эт.</t>
  </si>
  <si>
    <t>Дюбель</t>
  </si>
  <si>
    <t>восст. питания, освещения</t>
  </si>
  <si>
    <t>Молодёжный,21-110</t>
  </si>
  <si>
    <t>Замена выключателей</t>
  </si>
  <si>
    <t>выключатель</t>
  </si>
  <si>
    <t>Молодёжный,21-2-9эт.</t>
  </si>
  <si>
    <t>Лауреатов,23-702,503,407;ст№20,21;,3,4,5,6,9эт.</t>
  </si>
  <si>
    <t>Лауреатов,23-4,5,6,7,8,9эт</t>
  </si>
  <si>
    <t>Лауреатов,23-ст№19,20,21</t>
  </si>
  <si>
    <t>50 лет Октября,1-4</t>
  </si>
  <si>
    <t>Комсомольская,4-2п.</t>
  </si>
  <si>
    <t>Ленина,13-65,31</t>
  </si>
  <si>
    <t>Комсомольская,3-233</t>
  </si>
  <si>
    <t>Лауреатов,77-5,7,8,9эт</t>
  </si>
  <si>
    <t>Лауреатов,77-2,4,5,6,7,8эт</t>
  </si>
  <si>
    <t>Стартёры</t>
  </si>
  <si>
    <t>кабель</t>
  </si>
  <si>
    <t>Московская,31-503</t>
  </si>
  <si>
    <t>Лауреатов,75-434,607</t>
  </si>
  <si>
    <t>восст.вводного кабеля;восст.питания</t>
  </si>
  <si>
    <t>Лауреатов,77-625</t>
  </si>
  <si>
    <t>Лауреатов,81-440</t>
  </si>
  <si>
    <t>Бегичева,39а-721</t>
  </si>
  <si>
    <t>лауреатоа,75-331</t>
  </si>
  <si>
    <t>Молодёжный,21-234,226,212</t>
  </si>
  <si>
    <t>Бегичева,39а-222</t>
  </si>
  <si>
    <t>Лауреатов,81-931</t>
  </si>
  <si>
    <t>Лауреатов,23-122</t>
  </si>
  <si>
    <t>Комсомольская,17-103</t>
  </si>
  <si>
    <t>Ленина,13-35,60</t>
  </si>
  <si>
    <t>Набережная,41-1п.</t>
  </si>
  <si>
    <t>Ленина,7-4п.</t>
  </si>
  <si>
    <t>Набережная,45-165,44</t>
  </si>
  <si>
    <t>ТР с заменой автоматов</t>
  </si>
  <si>
    <t>Ленина,13-60,63</t>
  </si>
  <si>
    <t>Ленина,3-12</t>
  </si>
  <si>
    <t>Комсомольская,3-6п.; кв.98-101</t>
  </si>
  <si>
    <t>замена автоматов</t>
  </si>
  <si>
    <t>Набережная,45-1,5п.</t>
  </si>
  <si>
    <t>замена ПЭТа в приямках</t>
  </si>
  <si>
    <t>Набережная,45-1,5п.; кв.46,45</t>
  </si>
  <si>
    <t>восст.питания ПЭТов; замена автом.</t>
  </si>
  <si>
    <t>Набережная,45-1,5п.; кв.45,46</t>
  </si>
  <si>
    <t>восст.питания ПЭТов; восст.питания</t>
  </si>
  <si>
    <t>Ленина,7-122</t>
  </si>
  <si>
    <t>замена счётчика по заявлению</t>
  </si>
  <si>
    <t>восст.осветительной арматуры</t>
  </si>
  <si>
    <t>Комсомольская,25-3п.</t>
  </si>
  <si>
    <t>Набережная,49-72,67; ТП-989</t>
  </si>
  <si>
    <t>восст.питания; сигнала н/о</t>
  </si>
  <si>
    <t>Набережная,49-ТП-989</t>
  </si>
  <si>
    <t>Комсомольская,14-65</t>
  </si>
  <si>
    <t>Комсомольская,18-1,2,5,6п.</t>
  </si>
  <si>
    <t>восст.осв.арматуры; упор.каб.в п/п</t>
  </si>
  <si>
    <t>восст.питания; ТР эл.обор.</t>
  </si>
  <si>
    <t>Ленина,11-111; п.1-8</t>
  </si>
  <si>
    <t>Набережная,49-к.1</t>
  </si>
  <si>
    <t>Набережная,45-2,3,4п.</t>
  </si>
  <si>
    <t>Ленина,11-1-8п.</t>
  </si>
  <si>
    <r>
      <t xml:space="preserve">выполненных работ по </t>
    </r>
    <r>
      <rPr>
        <b/>
        <sz val="12"/>
        <color indexed="10"/>
        <rFont val="Arial"/>
        <family val="2"/>
      </rPr>
      <t>жилому фонду и ДГТ</t>
    </r>
    <r>
      <rPr>
        <b/>
        <sz val="12"/>
        <rFont val="Arial"/>
        <family val="2"/>
      </rPr>
      <t xml:space="preserve"> ООО "Жилищный трест" за декабрь 2011 года.</t>
    </r>
  </si>
  <si>
    <t>Лауреатов,23-3,4эт.</t>
  </si>
  <si>
    <t>Лауреатов,81-633а: 4,5эт.</t>
  </si>
  <si>
    <t>Лауреатов,23-2,3,4эт</t>
  </si>
  <si>
    <t>восст.освещ., питания</t>
  </si>
  <si>
    <t>Лауреатов,77-513</t>
  </si>
  <si>
    <t>Лауреатов,77-1-9эт.</t>
  </si>
  <si>
    <t>Молодёжный,21-вахта</t>
  </si>
  <si>
    <t>Бегичева,39а-112;5,7эт.</t>
  </si>
  <si>
    <t>Лауреатов,75-4,5,7эт</t>
  </si>
  <si>
    <t>Молодёжный,21-3,7,8,9эт.</t>
  </si>
  <si>
    <t>восст.питания; освещения</t>
  </si>
  <si>
    <t>Лауреатов,77-1-9эт.; к.513,408</t>
  </si>
  <si>
    <t>Московская,31-503;7,9эт.</t>
  </si>
  <si>
    <t>Московская,31-7,9эт.</t>
  </si>
  <si>
    <t>Московская,31-214</t>
  </si>
  <si>
    <t>Бегичева,39а-112;4,5,7эт.</t>
  </si>
  <si>
    <t>Лауреатов,81-4,5,6,7эт.</t>
  </si>
  <si>
    <t>Ленинский,11</t>
  </si>
  <si>
    <t>Ленинский,13</t>
  </si>
  <si>
    <t>Ленинский,17/Советская,10</t>
  </si>
  <si>
    <t>Ленинский,7</t>
  </si>
  <si>
    <t>Ленинский,3</t>
  </si>
  <si>
    <t>Набережная,49-1п.</t>
  </si>
  <si>
    <t>Ленина,13-1-5п.</t>
  </si>
  <si>
    <t>Ленина,3-2-3п.</t>
  </si>
  <si>
    <t>Комсомольская,18-1-6п.</t>
  </si>
  <si>
    <t>Ленина,17-п/полье</t>
  </si>
  <si>
    <t>Ленина,17-1-5п.; п/полье</t>
  </si>
  <si>
    <t>Ленина,5-коллектор</t>
  </si>
  <si>
    <t>восст.пит.кабеля /АВБбШв 4х70/</t>
  </si>
  <si>
    <t>восст.пит.кабеля /АВБбШв 4х120/</t>
  </si>
  <si>
    <t>восст.пит.кабеля /КГ 4х25/</t>
  </si>
  <si>
    <t>Комсомольская,20-п/полье</t>
  </si>
  <si>
    <t>Советская,4-19</t>
  </si>
  <si>
    <t>Ленина,15-24</t>
  </si>
  <si>
    <t>Ревизия ЩЭ;</t>
  </si>
  <si>
    <t>Ленина,17-п/полье; кв.79</t>
  </si>
  <si>
    <t>освещение подполья; восст.питания</t>
  </si>
  <si>
    <t>Ленина,3-2-3п.; кв.15</t>
  </si>
  <si>
    <t xml:space="preserve">ТО эл.оборудования; </t>
  </si>
  <si>
    <t>Набережная,39-23</t>
  </si>
  <si>
    <t>50 лет Октября,1-63</t>
  </si>
  <si>
    <t>Набережная,49-8</t>
  </si>
  <si>
    <t>Комсомольская,7-50</t>
  </si>
  <si>
    <t>Ленина,13-1,2п.</t>
  </si>
  <si>
    <t>ТР эл.об., с зам.автоматов</t>
  </si>
  <si>
    <t>ТР эл.оборудования; восст.питания</t>
  </si>
  <si>
    <t>Ленина,5-2п.</t>
  </si>
  <si>
    <t>Набережная,33-27</t>
  </si>
  <si>
    <t>Комсомольская,3-7п.</t>
  </si>
  <si>
    <t>ТР эл.оборудования;</t>
  </si>
  <si>
    <t>Набережная,49-8,23; 2кор</t>
  </si>
  <si>
    <t>Лауреатов,23-207</t>
  </si>
  <si>
    <t>Бегичева,39а-222,329</t>
  </si>
  <si>
    <t>Молодёжный,21-933,226,528,129,711</t>
  </si>
  <si>
    <t>Лауреатов,75-211</t>
  </si>
  <si>
    <t>Лауреатов,75-529</t>
  </si>
  <si>
    <t>Лауреатов,77-636</t>
  </si>
  <si>
    <t>Комсомольская,20-23</t>
  </si>
  <si>
    <t>Лауреатов,81-331,316,502</t>
  </si>
  <si>
    <t>Комсомольская,20-15</t>
  </si>
  <si>
    <t>Комсомольская,22-23</t>
  </si>
  <si>
    <t>Набережная,41-23</t>
  </si>
  <si>
    <t>Комсомольская,18-46</t>
  </si>
  <si>
    <t>Ленина,7-79</t>
  </si>
  <si>
    <t>Ленина,17-43,70</t>
  </si>
  <si>
    <t>Советская,8-24</t>
  </si>
  <si>
    <t>Комсомольская,3-114</t>
  </si>
  <si>
    <t>Набережная,45-24</t>
  </si>
  <si>
    <t>Ленина,5-3п.</t>
  </si>
  <si>
    <t>Ленина,13-5,58</t>
  </si>
  <si>
    <t>50 лет Октября,1-35,25,20</t>
  </si>
  <si>
    <t>Комсомольская,8-70</t>
  </si>
  <si>
    <t>Ленина,11-122</t>
  </si>
  <si>
    <t>Комсомольская,3-"Продукты"</t>
  </si>
  <si>
    <t>Ленина,5-49,49,4</t>
  </si>
  <si>
    <t>Комсомольская,10-61</t>
  </si>
  <si>
    <t>Комсомольская,8-86</t>
  </si>
  <si>
    <t>Комсомольская,4-40</t>
  </si>
  <si>
    <t>Ленина,7-3п.</t>
  </si>
  <si>
    <t>Ленина,11-7п.</t>
  </si>
  <si>
    <t>Комсомольская,17-1,2,4,6п.</t>
  </si>
  <si>
    <t>Ленина,17-6п.</t>
  </si>
  <si>
    <t>Ленина,13-7п.</t>
  </si>
  <si>
    <t>Набережная,45-3п.</t>
  </si>
  <si>
    <t>Набережная,41-1,2п.</t>
  </si>
  <si>
    <t>Комсомольская,10-Н/О</t>
  </si>
  <si>
    <t>восстановление н/освещения</t>
  </si>
  <si>
    <t>восстановление линий Н/О</t>
  </si>
  <si>
    <t>Замена магнитного пускателя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</si>
</sst>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_(* #,##0.0_);_(* \(#,##0.0\);_(* &quot;-&quot;??_);_(@_)"/>
    <numFmt numFmtId="184" formatCode="_(* #,##0_);_(* \(#,##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"/>
    <numFmt numFmtId="190" formatCode="0.00000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180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13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35" borderId="10" xfId="0" applyFont="1" applyFill="1" applyBorder="1" applyAlignment="1">
      <alignment horizontal="left"/>
    </xf>
    <xf numFmtId="0" fontId="6" fillId="35" borderId="10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6" fillId="36" borderId="10" xfId="0" applyFont="1" applyFill="1" applyBorder="1" applyAlignment="1">
      <alignment wrapText="1"/>
    </xf>
    <xf numFmtId="0" fontId="6" fillId="37" borderId="1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180" fontId="4" fillId="37" borderId="10" xfId="0" applyNumberFormat="1" applyFont="1" applyFill="1" applyBorder="1" applyAlignment="1">
      <alignment horizontal="center" vertical="center"/>
    </xf>
    <xf numFmtId="2" fontId="4" fillId="37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4" fillId="37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6" fillId="0" borderId="10" xfId="0" applyFont="1" applyBorder="1" applyAlignment="1">
      <alignment horizontal="left" wrapText="1"/>
    </xf>
    <xf numFmtId="0" fontId="6" fillId="35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/>
    </xf>
    <xf numFmtId="49" fontId="7" fillId="38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/>
    </xf>
    <xf numFmtId="2" fontId="4" fillId="39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1" xfId="0" applyFont="1" applyBorder="1" applyAlignment="1">
      <alignment vertical="center"/>
    </xf>
    <xf numFmtId="0" fontId="6" fillId="35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2" fontId="4" fillId="37" borderId="10" xfId="0" applyNumberFormat="1" applyFont="1" applyFill="1" applyBorder="1" applyAlignment="1">
      <alignment horizontal="left" indent="1"/>
    </xf>
    <xf numFmtId="0" fontId="4" fillId="39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6" fillId="36" borderId="10" xfId="0" applyNumberFormat="1" applyFont="1" applyFill="1" applyBorder="1" applyAlignment="1">
      <alignment/>
    </xf>
    <xf numFmtId="0" fontId="6" fillId="36" borderId="12" xfId="0" applyFont="1" applyFill="1" applyBorder="1" applyAlignment="1">
      <alignment/>
    </xf>
    <xf numFmtId="0" fontId="6" fillId="36" borderId="13" xfId="0" applyFont="1" applyFill="1" applyBorder="1" applyAlignment="1">
      <alignment/>
    </xf>
    <xf numFmtId="0" fontId="6" fillId="35" borderId="11" xfId="0" applyFont="1" applyFill="1" applyBorder="1" applyAlignment="1">
      <alignment horizontal="left"/>
    </xf>
    <xf numFmtId="0" fontId="6" fillId="35" borderId="12" xfId="0" applyFont="1" applyFill="1" applyBorder="1" applyAlignment="1">
      <alignment horizontal="left"/>
    </xf>
    <xf numFmtId="0" fontId="6" fillId="35" borderId="13" xfId="0" applyFont="1" applyFill="1" applyBorder="1" applyAlignment="1">
      <alignment horizontal="left"/>
    </xf>
    <xf numFmtId="0" fontId="6" fillId="36" borderId="12" xfId="0" applyFont="1" applyFill="1" applyBorder="1" applyAlignment="1">
      <alignment/>
    </xf>
    <xf numFmtId="0" fontId="6" fillId="36" borderId="13" xfId="0" applyFont="1" applyFill="1" applyBorder="1" applyAlignment="1">
      <alignment/>
    </xf>
    <xf numFmtId="2" fontId="6" fillId="0" borderId="10" xfId="0" applyNumberFormat="1" applyFont="1" applyBorder="1" applyAlignment="1">
      <alignment/>
    </xf>
    <xf numFmtId="0" fontId="6" fillId="36" borderId="10" xfId="0" applyFont="1" applyFill="1" applyBorder="1" applyAlignment="1">
      <alignment horizontal="center"/>
    </xf>
    <xf numFmtId="0" fontId="0" fillId="36" borderId="0" xfId="0" applyFill="1" applyAlignment="1">
      <alignment/>
    </xf>
    <xf numFmtId="180" fontId="6" fillId="36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6" fillId="36" borderId="10" xfId="0" applyNumberFormat="1" applyFont="1" applyFill="1" applyBorder="1" applyAlignment="1">
      <alignment horizontal="right"/>
    </xf>
    <xf numFmtId="1" fontId="6" fillId="36" borderId="10" xfId="0" applyNumberFormat="1" applyFont="1" applyFill="1" applyBorder="1" applyAlignment="1">
      <alignment horizontal="center"/>
    </xf>
    <xf numFmtId="1" fontId="4" fillId="37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36" borderId="12" xfId="0" applyFont="1" applyFill="1" applyBorder="1" applyAlignment="1">
      <alignment/>
    </xf>
    <xf numFmtId="0" fontId="6" fillId="36" borderId="13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 vertical="center"/>
    </xf>
    <xf numFmtId="2" fontId="4" fillId="36" borderId="10" xfId="0" applyNumberFormat="1" applyFont="1" applyFill="1" applyBorder="1" applyAlignment="1">
      <alignment horizontal="left" indent="1"/>
    </xf>
    <xf numFmtId="0" fontId="6" fillId="36" borderId="10" xfId="0" applyFont="1" applyFill="1" applyBorder="1" applyAlignment="1">
      <alignment horizontal="left"/>
    </xf>
    <xf numFmtId="0" fontId="6" fillId="36" borderId="10" xfId="0" applyFont="1" applyFill="1" applyBorder="1" applyAlignment="1">
      <alignment horizontal="left" wrapText="1"/>
    </xf>
    <xf numFmtId="0" fontId="6" fillId="36" borderId="11" xfId="0" applyFont="1" applyFill="1" applyBorder="1" applyAlignment="1">
      <alignment vertical="center"/>
    </xf>
    <xf numFmtId="2" fontId="4" fillId="36" borderId="10" xfId="0" applyNumberFormat="1" applyFont="1" applyFill="1" applyBorder="1" applyAlignment="1">
      <alignment/>
    </xf>
    <xf numFmtId="180" fontId="4" fillId="36" borderId="10" xfId="0" applyNumberFormat="1" applyFont="1" applyFill="1" applyBorder="1" applyAlignment="1">
      <alignment horizontal="center" vertical="center"/>
    </xf>
    <xf numFmtId="1" fontId="6" fillId="36" borderId="10" xfId="0" applyNumberFormat="1" applyFont="1" applyFill="1" applyBorder="1" applyAlignment="1">
      <alignment/>
    </xf>
    <xf numFmtId="0" fontId="4" fillId="36" borderId="10" xfId="0" applyFont="1" applyFill="1" applyBorder="1" applyAlignment="1">
      <alignment horizontal="right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4" fillId="37" borderId="11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7" borderId="13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39" borderId="11" xfId="0" applyFont="1" applyFill="1" applyBorder="1" applyAlignment="1">
      <alignment/>
    </xf>
    <xf numFmtId="0" fontId="4" fillId="39" borderId="12" xfId="0" applyFont="1" applyFill="1" applyBorder="1" applyAlignment="1">
      <alignment/>
    </xf>
    <xf numFmtId="0" fontId="4" fillId="39" borderId="13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0" fontId="6" fillId="36" borderId="12" xfId="0" applyFont="1" applyFill="1" applyBorder="1" applyAlignment="1">
      <alignment/>
    </xf>
    <xf numFmtId="0" fontId="6" fillId="36" borderId="13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4" fillId="36" borderId="13" xfId="0" applyFont="1" applyFill="1" applyBorder="1" applyAlignment="1">
      <alignment/>
    </xf>
    <xf numFmtId="0" fontId="6" fillId="36" borderId="11" xfId="0" applyFont="1" applyFill="1" applyBorder="1" applyAlignment="1">
      <alignment horizontal="left"/>
    </xf>
    <xf numFmtId="0" fontId="6" fillId="36" borderId="12" xfId="0" applyFont="1" applyFill="1" applyBorder="1" applyAlignment="1">
      <alignment horizontal="left"/>
    </xf>
    <xf numFmtId="0" fontId="6" fillId="36" borderId="13" xfId="0" applyFont="1" applyFill="1" applyBorder="1" applyAlignment="1">
      <alignment horizontal="left"/>
    </xf>
    <xf numFmtId="0" fontId="5" fillId="36" borderId="12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4" fillId="39" borderId="11" xfId="0" applyFont="1" applyFill="1" applyBorder="1" applyAlignment="1">
      <alignment horizontal="center"/>
    </xf>
    <xf numFmtId="0" fontId="4" fillId="39" borderId="12" xfId="0" applyFont="1" applyFill="1" applyBorder="1" applyAlignment="1">
      <alignment horizontal="center"/>
    </xf>
    <xf numFmtId="0" fontId="4" fillId="39" borderId="13" xfId="0" applyFont="1" applyFill="1" applyBorder="1" applyAlignment="1">
      <alignment horizontal="center"/>
    </xf>
    <xf numFmtId="0" fontId="6" fillId="37" borderId="11" xfId="0" applyFont="1" applyFill="1" applyBorder="1" applyAlignment="1">
      <alignment/>
    </xf>
    <xf numFmtId="0" fontId="6" fillId="37" borderId="12" xfId="0" applyFont="1" applyFill="1" applyBorder="1" applyAlignment="1">
      <alignment/>
    </xf>
    <xf numFmtId="0" fontId="6" fillId="37" borderId="13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35" borderId="11" xfId="0" applyFont="1" applyFill="1" applyBorder="1" applyAlignment="1">
      <alignment/>
    </xf>
    <xf numFmtId="0" fontId="6" fillId="35" borderId="11" xfId="0" applyFont="1" applyFill="1" applyBorder="1" applyAlignment="1">
      <alignment horizontal="left"/>
    </xf>
    <xf numFmtId="0" fontId="6" fillId="35" borderId="12" xfId="0" applyFont="1" applyFill="1" applyBorder="1" applyAlignment="1">
      <alignment horizontal="left"/>
    </xf>
    <xf numFmtId="0" fontId="6" fillId="35" borderId="13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168"/>
  <sheetViews>
    <sheetView zoomScalePageLayoutView="0" workbookViewId="0" topLeftCell="A1">
      <selection activeCell="J126" sqref="J1:O16384"/>
    </sheetView>
  </sheetViews>
  <sheetFormatPr defaultColWidth="9.140625" defaultRowHeight="12.75"/>
  <cols>
    <col min="1" max="1" width="5.28125" style="0" customWidth="1"/>
    <col min="2" max="2" width="37.57421875" style="0" customWidth="1"/>
    <col min="3" max="3" width="7.28125" style="0" customWidth="1"/>
    <col min="4" max="4" width="10.57421875" style="0" customWidth="1"/>
    <col min="5" max="5" width="9.57421875" style="0" customWidth="1"/>
    <col min="6" max="6" width="13.8515625" style="0" customWidth="1"/>
    <col min="9" max="9" width="22.00390625" style="0" customWidth="1"/>
  </cols>
  <sheetData>
    <row r="1" spans="1:9" ht="19.5" customHeight="1">
      <c r="A1" s="83" t="s">
        <v>3</v>
      </c>
      <c r="B1" s="84"/>
      <c r="C1" s="84"/>
      <c r="D1" s="84"/>
      <c r="E1" s="84"/>
      <c r="F1" s="84"/>
      <c r="G1" s="84"/>
      <c r="H1" s="84"/>
      <c r="I1" s="85"/>
    </row>
    <row r="2" spans="1:9" ht="15.75">
      <c r="A2" s="83" t="s">
        <v>837</v>
      </c>
      <c r="B2" s="84"/>
      <c r="C2" s="84"/>
      <c r="D2" s="84"/>
      <c r="E2" s="84"/>
      <c r="F2" s="84"/>
      <c r="G2" s="84"/>
      <c r="H2" s="84"/>
      <c r="I2" s="85"/>
    </row>
    <row r="3" spans="1:9" ht="15.75">
      <c r="A3" s="86" t="s">
        <v>4</v>
      </c>
      <c r="B3" s="87"/>
      <c r="C3" s="87"/>
      <c r="D3" s="87"/>
      <c r="E3" s="87"/>
      <c r="F3" s="87"/>
      <c r="G3" s="87"/>
      <c r="H3" s="87"/>
      <c r="I3" s="88"/>
    </row>
    <row r="4" spans="1:9" ht="15.75">
      <c r="A4" s="32" t="s">
        <v>5</v>
      </c>
      <c r="B4" s="32" t="s">
        <v>6</v>
      </c>
      <c r="C4" s="32" t="s">
        <v>7</v>
      </c>
      <c r="D4" s="32" t="s">
        <v>8</v>
      </c>
      <c r="E4" s="32" t="s">
        <v>9</v>
      </c>
      <c r="F4" s="32" t="s">
        <v>10</v>
      </c>
      <c r="G4" s="105" t="s">
        <v>11</v>
      </c>
      <c r="H4" s="106"/>
      <c r="I4" s="107"/>
    </row>
    <row r="5" spans="1:9" ht="14.25" customHeight="1">
      <c r="A5" s="32" t="s">
        <v>38</v>
      </c>
      <c r="B5" s="32" t="s">
        <v>12</v>
      </c>
      <c r="C5" s="32" t="s">
        <v>13</v>
      </c>
      <c r="D5" s="32" t="s">
        <v>14</v>
      </c>
      <c r="E5" s="32"/>
      <c r="F5" s="32"/>
      <c r="G5" s="105"/>
      <c r="H5" s="106"/>
      <c r="I5" s="107"/>
    </row>
    <row r="6" spans="1:9" ht="15.75" customHeight="1">
      <c r="A6" s="7"/>
      <c r="B6" s="8" t="s">
        <v>15</v>
      </c>
      <c r="C6" s="7"/>
      <c r="D6" s="7"/>
      <c r="E6" s="7"/>
      <c r="F6" s="7"/>
      <c r="G6" s="7"/>
      <c r="H6" s="7"/>
      <c r="I6" s="7"/>
    </row>
    <row r="7" spans="1:9" ht="15.75" customHeight="1">
      <c r="A7" s="7"/>
      <c r="B7" s="80" t="s">
        <v>16</v>
      </c>
      <c r="C7" s="81"/>
      <c r="D7" s="81"/>
      <c r="E7" s="81"/>
      <c r="F7" s="81"/>
      <c r="G7" s="81"/>
      <c r="H7" s="81"/>
      <c r="I7" s="82"/>
    </row>
    <row r="8" spans="1:9" ht="16.5" customHeight="1">
      <c r="A8" s="67"/>
      <c r="B8" s="14" t="s">
        <v>838</v>
      </c>
      <c r="C8" s="29" t="s">
        <v>17</v>
      </c>
      <c r="D8" s="54">
        <v>16</v>
      </c>
      <c r="E8" s="29">
        <v>232</v>
      </c>
      <c r="F8" s="72">
        <f aca="true" t="shared" si="0" ref="F8:F33">D8*E8</f>
        <v>3712</v>
      </c>
      <c r="G8" s="63" t="s">
        <v>779</v>
      </c>
      <c r="H8" s="60"/>
      <c r="I8" s="61"/>
    </row>
    <row r="9" spans="1:9" ht="15" customHeight="1">
      <c r="A9" s="67"/>
      <c r="B9" s="14" t="s">
        <v>849</v>
      </c>
      <c r="C9" s="29" t="s">
        <v>17</v>
      </c>
      <c r="D9" s="54">
        <v>102</v>
      </c>
      <c r="E9" s="29">
        <v>232</v>
      </c>
      <c r="F9" s="72">
        <f t="shared" si="0"/>
        <v>23664</v>
      </c>
      <c r="G9" s="92" t="s">
        <v>841</v>
      </c>
      <c r="H9" s="93"/>
      <c r="I9" s="94"/>
    </row>
    <row r="10" spans="1:9" ht="15" customHeight="1">
      <c r="A10" s="67"/>
      <c r="B10" s="14" t="s">
        <v>846</v>
      </c>
      <c r="C10" s="29" t="s">
        <v>17</v>
      </c>
      <c r="D10" s="54">
        <v>2.5</v>
      </c>
      <c r="E10" s="29">
        <v>232</v>
      </c>
      <c r="F10" s="72">
        <f t="shared" si="0"/>
        <v>580</v>
      </c>
      <c r="G10" s="63" t="s">
        <v>797</v>
      </c>
      <c r="H10" s="60"/>
      <c r="I10" s="61"/>
    </row>
    <row r="11" spans="1:9" ht="15" customHeight="1">
      <c r="A11" s="67"/>
      <c r="B11" s="14" t="s">
        <v>839</v>
      </c>
      <c r="C11" s="29" t="s">
        <v>17</v>
      </c>
      <c r="D11" s="54">
        <v>14</v>
      </c>
      <c r="E11" s="29">
        <v>232</v>
      </c>
      <c r="F11" s="72">
        <f t="shared" si="0"/>
        <v>3248</v>
      </c>
      <c r="G11" s="63" t="s">
        <v>37</v>
      </c>
      <c r="H11" s="60"/>
      <c r="I11" s="61"/>
    </row>
    <row r="12" spans="1:9" ht="14.25" customHeight="1">
      <c r="A12" s="29"/>
      <c r="B12" s="14" t="s">
        <v>845</v>
      </c>
      <c r="C12" s="29" t="s">
        <v>17</v>
      </c>
      <c r="D12" s="52">
        <v>3.5</v>
      </c>
      <c r="E12" s="29">
        <v>232</v>
      </c>
      <c r="F12" s="72">
        <f t="shared" si="0"/>
        <v>812</v>
      </c>
      <c r="G12" s="63" t="s">
        <v>37</v>
      </c>
      <c r="H12" s="60"/>
      <c r="I12" s="61"/>
    </row>
    <row r="13" spans="1:9" ht="14.25" customHeight="1">
      <c r="A13" s="29"/>
      <c r="B13" s="14" t="s">
        <v>850</v>
      </c>
      <c r="C13" s="29" t="s">
        <v>17</v>
      </c>
      <c r="D13" s="52">
        <v>4</v>
      </c>
      <c r="E13" s="29">
        <v>232</v>
      </c>
      <c r="F13" s="72">
        <f t="shared" si="0"/>
        <v>928</v>
      </c>
      <c r="G13" s="63" t="s">
        <v>37</v>
      </c>
      <c r="H13" s="60"/>
      <c r="I13" s="61"/>
    </row>
    <row r="14" spans="1:9" ht="15">
      <c r="A14" s="29"/>
      <c r="B14" s="14" t="s">
        <v>887</v>
      </c>
      <c r="C14" s="29" t="s">
        <v>17</v>
      </c>
      <c r="D14" s="31">
        <v>112</v>
      </c>
      <c r="E14" s="29">
        <v>232</v>
      </c>
      <c r="F14" s="72">
        <f t="shared" si="0"/>
        <v>25984</v>
      </c>
      <c r="G14" s="63" t="s">
        <v>888</v>
      </c>
      <c r="H14" s="60"/>
      <c r="I14" s="61"/>
    </row>
    <row r="15" spans="1:9" ht="15">
      <c r="A15" s="29"/>
      <c r="B15" s="14" t="s">
        <v>283</v>
      </c>
      <c r="C15" s="29" t="s">
        <v>17</v>
      </c>
      <c r="D15" s="31">
        <v>10.5</v>
      </c>
      <c r="E15" s="29">
        <v>232</v>
      </c>
      <c r="F15" s="72">
        <f t="shared" si="0"/>
        <v>2436</v>
      </c>
      <c r="G15" s="63" t="s">
        <v>19</v>
      </c>
      <c r="H15" s="60"/>
      <c r="I15" s="61"/>
    </row>
    <row r="16" spans="1:9" ht="15">
      <c r="A16" s="29"/>
      <c r="B16" s="14" t="s">
        <v>881</v>
      </c>
      <c r="C16" s="29" t="s">
        <v>17</v>
      </c>
      <c r="D16" s="31">
        <v>2.5</v>
      </c>
      <c r="E16" s="29">
        <v>232</v>
      </c>
      <c r="F16" s="72">
        <f t="shared" si="0"/>
        <v>580</v>
      </c>
      <c r="G16" s="63" t="s">
        <v>50</v>
      </c>
      <c r="H16" s="60"/>
      <c r="I16" s="61"/>
    </row>
    <row r="17" spans="1:9" ht="15">
      <c r="A17" s="29"/>
      <c r="B17" s="14" t="s">
        <v>879</v>
      </c>
      <c r="C17" s="29" t="s">
        <v>17</v>
      </c>
      <c r="D17" s="31">
        <v>1</v>
      </c>
      <c r="E17" s="29">
        <v>232</v>
      </c>
      <c r="F17" s="72">
        <f t="shared" si="0"/>
        <v>232</v>
      </c>
      <c r="G17" s="92" t="s">
        <v>75</v>
      </c>
      <c r="H17" s="93"/>
      <c r="I17" s="94"/>
    </row>
    <row r="18" spans="1:9" ht="15">
      <c r="A18" s="29"/>
      <c r="B18" s="14" t="s">
        <v>886</v>
      </c>
      <c r="C18" s="29" t="s">
        <v>17</v>
      </c>
      <c r="D18" s="31">
        <v>12</v>
      </c>
      <c r="E18" s="29">
        <v>232</v>
      </c>
      <c r="F18" s="72">
        <f>D18*E18</f>
        <v>2784</v>
      </c>
      <c r="G18" s="92" t="s">
        <v>50</v>
      </c>
      <c r="H18" s="93"/>
      <c r="I18" s="94"/>
    </row>
    <row r="19" spans="1:9" ht="15">
      <c r="A19" s="29"/>
      <c r="B19" s="14" t="s">
        <v>878</v>
      </c>
      <c r="C19" s="29" t="s">
        <v>17</v>
      </c>
      <c r="D19" s="31">
        <v>4</v>
      </c>
      <c r="E19" s="29">
        <v>232</v>
      </c>
      <c r="F19" s="72">
        <f t="shared" si="0"/>
        <v>928</v>
      </c>
      <c r="G19" s="92" t="s">
        <v>50</v>
      </c>
      <c r="H19" s="93"/>
      <c r="I19" s="94"/>
    </row>
    <row r="20" spans="1:9" ht="15">
      <c r="A20" s="29"/>
      <c r="B20" s="14" t="s">
        <v>872</v>
      </c>
      <c r="C20" s="29" t="s">
        <v>17</v>
      </c>
      <c r="D20" s="31">
        <v>8</v>
      </c>
      <c r="E20" s="29">
        <v>232</v>
      </c>
      <c r="F20" s="72">
        <f t="shared" si="0"/>
        <v>1856</v>
      </c>
      <c r="G20" s="92" t="s">
        <v>75</v>
      </c>
      <c r="H20" s="93"/>
      <c r="I20" s="94"/>
    </row>
    <row r="21" spans="1:9" ht="15">
      <c r="A21" s="29"/>
      <c r="B21" s="14" t="s">
        <v>871</v>
      </c>
      <c r="C21" s="29" t="s">
        <v>17</v>
      </c>
      <c r="D21" s="31">
        <v>2</v>
      </c>
      <c r="E21" s="29">
        <v>232</v>
      </c>
      <c r="F21" s="72">
        <f t="shared" si="0"/>
        <v>464</v>
      </c>
      <c r="G21" s="92" t="s">
        <v>75</v>
      </c>
      <c r="H21" s="93"/>
      <c r="I21" s="94"/>
    </row>
    <row r="22" spans="1:9" ht="15">
      <c r="A22" s="29"/>
      <c r="B22" s="14" t="s">
        <v>924</v>
      </c>
      <c r="C22" s="29" t="s">
        <v>17</v>
      </c>
      <c r="D22" s="31">
        <v>320</v>
      </c>
      <c r="E22" s="29">
        <v>232</v>
      </c>
      <c r="F22" s="72">
        <f>D22*E22</f>
        <v>74240</v>
      </c>
      <c r="G22" s="63" t="s">
        <v>925</v>
      </c>
      <c r="H22" s="60"/>
      <c r="I22" s="61"/>
    </row>
    <row r="23" spans="1:9" ht="15">
      <c r="A23" s="29"/>
      <c r="B23" s="14" t="s">
        <v>870</v>
      </c>
      <c r="C23" s="29" t="s">
        <v>17</v>
      </c>
      <c r="D23" s="31">
        <v>20</v>
      </c>
      <c r="E23" s="29">
        <v>232</v>
      </c>
      <c r="F23" s="72">
        <f t="shared" si="0"/>
        <v>4640</v>
      </c>
      <c r="G23" s="63" t="s">
        <v>403</v>
      </c>
      <c r="H23" s="60"/>
      <c r="I23" s="61"/>
    </row>
    <row r="24" spans="1:9" ht="15">
      <c r="A24" s="29"/>
      <c r="B24" s="14" t="s">
        <v>874</v>
      </c>
      <c r="C24" s="29" t="s">
        <v>17</v>
      </c>
      <c r="D24" s="31">
        <v>64</v>
      </c>
      <c r="E24" s="29">
        <v>232</v>
      </c>
      <c r="F24" s="72">
        <f t="shared" si="0"/>
        <v>14848</v>
      </c>
      <c r="G24" s="63" t="s">
        <v>875</v>
      </c>
      <c r="H24" s="60"/>
      <c r="I24" s="61"/>
    </row>
    <row r="25" spans="1:9" ht="15">
      <c r="A25" s="29"/>
      <c r="B25" s="14" t="s">
        <v>861</v>
      </c>
      <c r="C25" s="29" t="s">
        <v>17</v>
      </c>
      <c r="D25" s="31">
        <v>39</v>
      </c>
      <c r="E25" s="29">
        <v>232</v>
      </c>
      <c r="F25" s="72">
        <f t="shared" si="0"/>
        <v>9048</v>
      </c>
      <c r="G25" s="92" t="s">
        <v>884</v>
      </c>
      <c r="H25" s="93"/>
      <c r="I25" s="94"/>
    </row>
    <row r="26" spans="1:9" ht="15">
      <c r="A26" s="29"/>
      <c r="B26" s="14" t="s">
        <v>876</v>
      </c>
      <c r="C26" s="29" t="s">
        <v>17</v>
      </c>
      <c r="D26" s="31">
        <v>12</v>
      </c>
      <c r="E26" s="29">
        <v>232</v>
      </c>
      <c r="F26" s="72">
        <f t="shared" si="0"/>
        <v>2784</v>
      </c>
      <c r="G26" s="92" t="s">
        <v>824</v>
      </c>
      <c r="H26" s="93"/>
      <c r="I26" s="94"/>
    </row>
    <row r="27" spans="1:9" ht="15">
      <c r="A27" s="29"/>
      <c r="B27" s="14" t="s">
        <v>866</v>
      </c>
      <c r="C27" s="29" t="s">
        <v>17</v>
      </c>
      <c r="D27" s="31">
        <v>150</v>
      </c>
      <c r="E27" s="29">
        <v>511.59</v>
      </c>
      <c r="F27" s="72">
        <f t="shared" si="0"/>
        <v>76738.5</v>
      </c>
      <c r="G27" s="104" t="s">
        <v>867</v>
      </c>
      <c r="H27" s="104"/>
      <c r="I27" s="104"/>
    </row>
    <row r="28" spans="1:9" ht="15">
      <c r="A28" s="29"/>
      <c r="B28" s="14" t="s">
        <v>866</v>
      </c>
      <c r="C28" s="29" t="s">
        <v>17</v>
      </c>
      <c r="D28" s="31">
        <v>40</v>
      </c>
      <c r="E28" s="29">
        <v>628</v>
      </c>
      <c r="F28" s="72">
        <f t="shared" si="0"/>
        <v>25120</v>
      </c>
      <c r="G28" s="104" t="s">
        <v>868</v>
      </c>
      <c r="H28" s="104"/>
      <c r="I28" s="104"/>
    </row>
    <row r="29" spans="1:9" ht="15">
      <c r="A29" s="29"/>
      <c r="B29" s="14" t="s">
        <v>866</v>
      </c>
      <c r="C29" s="29" t="s">
        <v>17</v>
      </c>
      <c r="D29" s="31">
        <v>66</v>
      </c>
      <c r="E29" s="29">
        <v>405.61</v>
      </c>
      <c r="F29" s="72">
        <f t="shared" si="0"/>
        <v>26770.260000000002</v>
      </c>
      <c r="G29" s="104" t="s">
        <v>869</v>
      </c>
      <c r="H29" s="104"/>
      <c r="I29" s="104"/>
    </row>
    <row r="30" spans="1:9" ht="15">
      <c r="A30" s="67"/>
      <c r="B30" s="14" t="s">
        <v>889</v>
      </c>
      <c r="C30" s="29" t="s">
        <v>17</v>
      </c>
      <c r="D30" s="31">
        <v>29.5</v>
      </c>
      <c r="E30" s="29">
        <v>232</v>
      </c>
      <c r="F30" s="72">
        <f t="shared" si="0"/>
        <v>6844</v>
      </c>
      <c r="G30" s="63" t="s">
        <v>848</v>
      </c>
      <c r="H30" s="60"/>
      <c r="I30" s="61"/>
    </row>
    <row r="31" spans="1:9" ht="15">
      <c r="A31" s="67"/>
      <c r="B31" s="14" t="s">
        <v>900</v>
      </c>
      <c r="C31" s="29" t="s">
        <v>17</v>
      </c>
      <c r="D31" s="31">
        <v>3</v>
      </c>
      <c r="E31" s="29">
        <v>232</v>
      </c>
      <c r="F31" s="72">
        <f t="shared" si="0"/>
        <v>696</v>
      </c>
      <c r="G31" s="63" t="s">
        <v>37</v>
      </c>
      <c r="H31" s="60"/>
      <c r="I31" s="61"/>
    </row>
    <row r="32" spans="1:9" ht="15">
      <c r="A32" s="67"/>
      <c r="B32" s="14" t="s">
        <v>906</v>
      </c>
      <c r="C32" s="29" t="s">
        <v>17</v>
      </c>
      <c r="D32" s="31">
        <v>1</v>
      </c>
      <c r="E32" s="29">
        <v>232</v>
      </c>
      <c r="F32" s="72">
        <f>D32*E32</f>
        <v>232</v>
      </c>
      <c r="G32" s="63" t="s">
        <v>37</v>
      </c>
      <c r="H32" s="60"/>
      <c r="I32" s="61"/>
    </row>
    <row r="33" spans="1:9" ht="15">
      <c r="A33" s="67"/>
      <c r="B33" s="14" t="s">
        <v>890</v>
      </c>
      <c r="C33" s="29" t="s">
        <v>17</v>
      </c>
      <c r="D33" s="31">
        <v>6</v>
      </c>
      <c r="E33" s="29">
        <v>232</v>
      </c>
      <c r="F33" s="72">
        <f t="shared" si="0"/>
        <v>1392</v>
      </c>
      <c r="G33" s="63" t="s">
        <v>37</v>
      </c>
      <c r="H33" s="60"/>
      <c r="I33" s="61"/>
    </row>
    <row r="34" spans="1:9" ht="18" customHeight="1">
      <c r="A34" s="29"/>
      <c r="B34" s="64" t="s">
        <v>21</v>
      </c>
      <c r="C34" s="64" t="s">
        <v>17</v>
      </c>
      <c r="D34" s="71">
        <f>SUM(D8:D33)</f>
        <v>1044.5</v>
      </c>
      <c r="E34" s="64"/>
      <c r="F34" s="66">
        <f>SUM(F8:F33)</f>
        <v>311560.76</v>
      </c>
      <c r="G34" s="92"/>
      <c r="H34" s="93"/>
      <c r="I34" s="94"/>
    </row>
    <row r="35" spans="1:9" ht="15.75">
      <c r="A35" s="29"/>
      <c r="B35" s="95" t="s">
        <v>24</v>
      </c>
      <c r="C35" s="102"/>
      <c r="D35" s="102"/>
      <c r="E35" s="102"/>
      <c r="F35" s="102"/>
      <c r="G35" s="102"/>
      <c r="H35" s="102"/>
      <c r="I35" s="103"/>
    </row>
    <row r="36" spans="1:9" ht="15">
      <c r="A36" s="67"/>
      <c r="B36" s="14" t="s">
        <v>886</v>
      </c>
      <c r="C36" s="29" t="s">
        <v>22</v>
      </c>
      <c r="D36" s="31">
        <v>16</v>
      </c>
      <c r="E36" s="29">
        <v>782</v>
      </c>
      <c r="F36" s="29">
        <f aca="true" t="shared" si="1" ref="F36:F52">D36*E36</f>
        <v>12512</v>
      </c>
      <c r="G36" s="92" t="s">
        <v>50</v>
      </c>
      <c r="H36" s="93"/>
      <c r="I36" s="94"/>
    </row>
    <row r="37" spans="1:9" ht="15">
      <c r="A37" s="67"/>
      <c r="B37" s="14" t="s">
        <v>881</v>
      </c>
      <c r="C37" s="29" t="s">
        <v>22</v>
      </c>
      <c r="D37" s="31">
        <v>4</v>
      </c>
      <c r="E37" s="29">
        <v>782</v>
      </c>
      <c r="F37" s="29">
        <f t="shared" si="1"/>
        <v>3128</v>
      </c>
      <c r="G37" s="92" t="s">
        <v>50</v>
      </c>
      <c r="H37" s="93"/>
      <c r="I37" s="94"/>
    </row>
    <row r="38" spans="1:9" ht="15">
      <c r="A38" s="67"/>
      <c r="B38" s="14" t="s">
        <v>283</v>
      </c>
      <c r="C38" s="29" t="s">
        <v>22</v>
      </c>
      <c r="D38" s="31">
        <v>20</v>
      </c>
      <c r="E38" s="29">
        <v>782</v>
      </c>
      <c r="F38" s="29">
        <f t="shared" si="1"/>
        <v>15640</v>
      </c>
      <c r="G38" s="63" t="s">
        <v>877</v>
      </c>
      <c r="H38" s="60"/>
      <c r="I38" s="61"/>
    </row>
    <row r="39" spans="1:9" ht="15">
      <c r="A39" s="29"/>
      <c r="B39" s="14" t="s">
        <v>879</v>
      </c>
      <c r="C39" s="29" t="s">
        <v>22</v>
      </c>
      <c r="D39" s="31">
        <v>1</v>
      </c>
      <c r="E39" s="29">
        <v>782</v>
      </c>
      <c r="F39" s="29">
        <f>D39*E39</f>
        <v>782</v>
      </c>
      <c r="G39" s="104" t="s">
        <v>50</v>
      </c>
      <c r="H39" s="104"/>
      <c r="I39" s="104"/>
    </row>
    <row r="40" spans="1:9" ht="15">
      <c r="A40" s="67"/>
      <c r="B40" s="14" t="s">
        <v>878</v>
      </c>
      <c r="C40" s="29" t="s">
        <v>22</v>
      </c>
      <c r="D40" s="31">
        <v>3</v>
      </c>
      <c r="E40" s="29">
        <v>782</v>
      </c>
      <c r="F40" s="29">
        <f t="shared" si="1"/>
        <v>2346</v>
      </c>
      <c r="G40" s="63" t="s">
        <v>50</v>
      </c>
      <c r="H40" s="60"/>
      <c r="I40" s="61"/>
    </row>
    <row r="41" spans="1:9" ht="15">
      <c r="A41" s="67"/>
      <c r="B41" s="14" t="s">
        <v>882</v>
      </c>
      <c r="C41" s="29" t="s">
        <v>22</v>
      </c>
      <c r="D41" s="31">
        <v>30</v>
      </c>
      <c r="E41" s="29">
        <v>782</v>
      </c>
      <c r="F41" s="29">
        <f t="shared" si="1"/>
        <v>23460</v>
      </c>
      <c r="G41" s="63" t="s">
        <v>883</v>
      </c>
      <c r="H41" s="60"/>
      <c r="I41" s="61"/>
    </row>
    <row r="42" spans="1:9" ht="15">
      <c r="A42" s="67"/>
      <c r="B42" s="14" t="s">
        <v>864</v>
      </c>
      <c r="C42" s="29" t="s">
        <v>22</v>
      </c>
      <c r="D42" s="31">
        <v>1</v>
      </c>
      <c r="E42" s="29">
        <v>782</v>
      </c>
      <c r="F42" s="29">
        <f t="shared" si="1"/>
        <v>782</v>
      </c>
      <c r="G42" s="63" t="s">
        <v>82</v>
      </c>
      <c r="H42" s="60"/>
      <c r="I42" s="61"/>
    </row>
    <row r="43" spans="1:9" ht="15">
      <c r="A43" s="67"/>
      <c r="B43" s="14" t="s">
        <v>872</v>
      </c>
      <c r="C43" s="29" t="s">
        <v>22</v>
      </c>
      <c r="D43" s="31">
        <v>1</v>
      </c>
      <c r="E43" s="29">
        <v>782</v>
      </c>
      <c r="F43" s="29">
        <f>D43*E43</f>
        <v>782</v>
      </c>
      <c r="G43" s="63" t="s">
        <v>873</v>
      </c>
      <c r="H43" s="60"/>
      <c r="I43" s="61"/>
    </row>
    <row r="44" spans="1:9" ht="15">
      <c r="A44" s="67"/>
      <c r="B44" s="14" t="s">
        <v>887</v>
      </c>
      <c r="C44" s="29" t="s">
        <v>22</v>
      </c>
      <c r="D44" s="31">
        <v>209</v>
      </c>
      <c r="E44" s="29">
        <v>782</v>
      </c>
      <c r="F44" s="29">
        <f t="shared" si="1"/>
        <v>163438</v>
      </c>
      <c r="G44" s="63" t="s">
        <v>883</v>
      </c>
      <c r="H44" s="60"/>
      <c r="I44" s="61"/>
    </row>
    <row r="45" spans="1:9" ht="15">
      <c r="A45" s="67"/>
      <c r="B45" s="14" t="s">
        <v>890</v>
      </c>
      <c r="C45" s="29" t="s">
        <v>22</v>
      </c>
      <c r="D45" s="31">
        <v>1</v>
      </c>
      <c r="E45" s="29">
        <v>782</v>
      </c>
      <c r="F45" s="29">
        <f t="shared" si="1"/>
        <v>782</v>
      </c>
      <c r="G45" s="92" t="s">
        <v>37</v>
      </c>
      <c r="H45" s="93"/>
      <c r="I45" s="94"/>
    </row>
    <row r="46" spans="1:9" ht="15">
      <c r="A46" s="67"/>
      <c r="B46" s="14" t="s">
        <v>893</v>
      </c>
      <c r="C46" s="29" t="s">
        <v>22</v>
      </c>
      <c r="D46" s="31">
        <v>1</v>
      </c>
      <c r="E46" s="29">
        <v>782</v>
      </c>
      <c r="F46" s="29">
        <f>D46*E46</f>
        <v>782</v>
      </c>
      <c r="G46" s="92" t="s">
        <v>37</v>
      </c>
      <c r="H46" s="93"/>
      <c r="I46" s="94"/>
    </row>
    <row r="47" spans="1:9" ht="15">
      <c r="A47" s="67"/>
      <c r="B47" s="14" t="s">
        <v>907</v>
      </c>
      <c r="C47" s="29" t="s">
        <v>22</v>
      </c>
      <c r="D47" s="31">
        <v>1</v>
      </c>
      <c r="E47" s="29">
        <v>782</v>
      </c>
      <c r="F47" s="29">
        <f>D47*E47</f>
        <v>782</v>
      </c>
      <c r="G47" s="92" t="s">
        <v>37</v>
      </c>
      <c r="H47" s="93"/>
      <c r="I47" s="94"/>
    </row>
    <row r="48" spans="1:9" ht="15">
      <c r="A48" s="67"/>
      <c r="B48" s="14" t="s">
        <v>878</v>
      </c>
      <c r="C48" s="29" t="s">
        <v>22</v>
      </c>
      <c r="D48" s="31">
        <v>1</v>
      </c>
      <c r="E48" s="29">
        <v>782</v>
      </c>
      <c r="F48" s="29">
        <f>D48*E48</f>
        <v>782</v>
      </c>
      <c r="G48" s="92" t="s">
        <v>37</v>
      </c>
      <c r="H48" s="93"/>
      <c r="I48" s="94"/>
    </row>
    <row r="49" spans="1:9" ht="15">
      <c r="A49" s="68"/>
      <c r="B49" s="29" t="s">
        <v>905</v>
      </c>
      <c r="C49" s="29" t="s">
        <v>22</v>
      </c>
      <c r="D49" s="31">
        <v>3</v>
      </c>
      <c r="E49" s="29">
        <v>782</v>
      </c>
      <c r="F49" s="29">
        <f>D49*E49</f>
        <v>2346</v>
      </c>
      <c r="G49" s="63" t="s">
        <v>37</v>
      </c>
      <c r="H49" s="60"/>
      <c r="I49" s="61"/>
    </row>
    <row r="50" spans="1:9" ht="15">
      <c r="A50" s="68"/>
      <c r="B50" s="29" t="s">
        <v>915</v>
      </c>
      <c r="C50" s="29" t="s">
        <v>22</v>
      </c>
      <c r="D50" s="31">
        <v>1</v>
      </c>
      <c r="E50" s="29">
        <v>782</v>
      </c>
      <c r="F50" s="29">
        <f>D50*E50</f>
        <v>782</v>
      </c>
      <c r="G50" s="63" t="s">
        <v>37</v>
      </c>
      <c r="H50" s="60"/>
      <c r="I50" s="61"/>
    </row>
    <row r="51" spans="1:9" ht="15">
      <c r="A51" s="67"/>
      <c r="B51" s="14" t="s">
        <v>898</v>
      </c>
      <c r="C51" s="29" t="s">
        <v>22</v>
      </c>
      <c r="D51" s="31">
        <v>1</v>
      </c>
      <c r="E51" s="29">
        <v>782</v>
      </c>
      <c r="F51" s="29">
        <f t="shared" si="1"/>
        <v>782</v>
      </c>
      <c r="G51" s="92" t="s">
        <v>37</v>
      </c>
      <c r="H51" s="93"/>
      <c r="I51" s="94"/>
    </row>
    <row r="52" spans="1:9" ht="15">
      <c r="A52" s="67"/>
      <c r="B52" s="14" t="s">
        <v>901</v>
      </c>
      <c r="C52" s="29" t="s">
        <v>22</v>
      </c>
      <c r="D52" s="31">
        <v>1</v>
      </c>
      <c r="E52" s="29">
        <v>782</v>
      </c>
      <c r="F52" s="29">
        <f t="shared" si="1"/>
        <v>782</v>
      </c>
      <c r="G52" s="92" t="s">
        <v>37</v>
      </c>
      <c r="H52" s="93"/>
      <c r="I52" s="94"/>
    </row>
    <row r="53" spans="1:9" ht="15.75">
      <c r="A53" s="64"/>
      <c r="B53" s="64" t="s">
        <v>21</v>
      </c>
      <c r="C53" s="64" t="s">
        <v>22</v>
      </c>
      <c r="D53" s="65">
        <f>SUM(D36:D52)</f>
        <v>295</v>
      </c>
      <c r="E53" s="64"/>
      <c r="F53" s="64">
        <f>SUM(F36:F52)</f>
        <v>230690</v>
      </c>
      <c r="G53" s="96"/>
      <c r="H53" s="97"/>
      <c r="I53" s="98"/>
    </row>
    <row r="54" spans="1:9" ht="12" customHeight="1">
      <c r="A54" s="29"/>
      <c r="B54" s="95" t="s">
        <v>25</v>
      </c>
      <c r="C54" s="102"/>
      <c r="D54" s="102"/>
      <c r="E54" s="102"/>
      <c r="F54" s="102"/>
      <c r="G54" s="102"/>
      <c r="H54" s="102"/>
      <c r="I54" s="103"/>
    </row>
    <row r="55" spans="1:9" ht="15">
      <c r="A55" s="68"/>
      <c r="B55" s="14" t="s">
        <v>842</v>
      </c>
      <c r="C55" s="29" t="s">
        <v>22</v>
      </c>
      <c r="D55" s="31">
        <v>2</v>
      </c>
      <c r="E55" s="29">
        <v>171.64</v>
      </c>
      <c r="F55" s="29">
        <f aca="true" t="shared" si="2" ref="F55:F72">D55*E55</f>
        <v>343.28</v>
      </c>
      <c r="G55" s="63" t="s">
        <v>37</v>
      </c>
      <c r="H55" s="60"/>
      <c r="I55" s="61"/>
    </row>
    <row r="56" spans="1:9" ht="15">
      <c r="A56" s="68"/>
      <c r="B56" s="14" t="s">
        <v>852</v>
      </c>
      <c r="C56" s="29" t="s">
        <v>22</v>
      </c>
      <c r="D56" s="31">
        <v>2</v>
      </c>
      <c r="E56" s="29">
        <v>171.64</v>
      </c>
      <c r="F56" s="29">
        <f t="shared" si="2"/>
        <v>343.28</v>
      </c>
      <c r="G56" s="63" t="s">
        <v>759</v>
      </c>
      <c r="H56" s="60"/>
      <c r="I56" s="61"/>
    </row>
    <row r="57" spans="1:9" ht="15">
      <c r="A57" s="68"/>
      <c r="B57" s="14" t="s">
        <v>653</v>
      </c>
      <c r="C57" s="29" t="s">
        <v>22</v>
      </c>
      <c r="D57" s="31">
        <v>1</v>
      </c>
      <c r="E57" s="29">
        <v>171.64</v>
      </c>
      <c r="F57" s="29">
        <f t="shared" si="2"/>
        <v>171.64</v>
      </c>
      <c r="G57" s="63" t="s">
        <v>19</v>
      </c>
      <c r="H57" s="60"/>
      <c r="I57" s="61"/>
    </row>
    <row r="58" spans="1:9" ht="15">
      <c r="A58" s="68"/>
      <c r="B58" s="29" t="s">
        <v>909</v>
      </c>
      <c r="C58" s="29" t="s">
        <v>22</v>
      </c>
      <c r="D58" s="31">
        <v>3</v>
      </c>
      <c r="E58" s="29">
        <v>171.64</v>
      </c>
      <c r="F58" s="29">
        <f t="shared" si="2"/>
        <v>514.92</v>
      </c>
      <c r="G58" s="63" t="s">
        <v>37</v>
      </c>
      <c r="H58" s="60"/>
      <c r="I58" s="61"/>
    </row>
    <row r="59" spans="1:9" ht="15">
      <c r="A59" s="68"/>
      <c r="B59" s="29" t="s">
        <v>912</v>
      </c>
      <c r="C59" s="29" t="s">
        <v>22</v>
      </c>
      <c r="D59" s="31">
        <v>1</v>
      </c>
      <c r="E59" s="29">
        <v>171.64</v>
      </c>
      <c r="F59" s="29">
        <f t="shared" si="2"/>
        <v>171.64</v>
      </c>
      <c r="G59" s="63" t="s">
        <v>37</v>
      </c>
      <c r="H59" s="60"/>
      <c r="I59" s="61"/>
    </row>
    <row r="60" spans="1:9" ht="15">
      <c r="A60" s="68"/>
      <c r="B60" s="29" t="s">
        <v>916</v>
      </c>
      <c r="C60" s="29" t="s">
        <v>22</v>
      </c>
      <c r="D60" s="31">
        <v>1</v>
      </c>
      <c r="E60" s="29">
        <v>171.64</v>
      </c>
      <c r="F60" s="29">
        <f t="shared" si="2"/>
        <v>171.64</v>
      </c>
      <c r="G60" s="63" t="s">
        <v>37</v>
      </c>
      <c r="H60" s="60"/>
      <c r="I60" s="61"/>
    </row>
    <row r="61" spans="1:9" ht="15">
      <c r="A61" s="68"/>
      <c r="B61" s="29" t="s">
        <v>910</v>
      </c>
      <c r="C61" s="29" t="s">
        <v>22</v>
      </c>
      <c r="D61" s="31">
        <v>1</v>
      </c>
      <c r="E61" s="29">
        <v>171.64</v>
      </c>
      <c r="F61" s="29">
        <f t="shared" si="2"/>
        <v>171.64</v>
      </c>
      <c r="G61" s="63" t="s">
        <v>37</v>
      </c>
      <c r="H61" s="60"/>
      <c r="I61" s="61"/>
    </row>
    <row r="62" spans="1:9" ht="15">
      <c r="A62" s="68"/>
      <c r="B62" s="29" t="s">
        <v>914</v>
      </c>
      <c r="C62" s="29" t="s">
        <v>22</v>
      </c>
      <c r="D62" s="31">
        <v>1</v>
      </c>
      <c r="E62" s="29">
        <v>171.64</v>
      </c>
      <c r="F62" s="29">
        <f t="shared" si="2"/>
        <v>171.64</v>
      </c>
      <c r="G62" s="63" t="s">
        <v>37</v>
      </c>
      <c r="H62" s="60"/>
      <c r="I62" s="61"/>
    </row>
    <row r="63" spans="1:9" ht="15">
      <c r="A63" s="68"/>
      <c r="B63" s="29" t="s">
        <v>896</v>
      </c>
      <c r="C63" s="29" t="s">
        <v>22</v>
      </c>
      <c r="D63" s="31">
        <v>1</v>
      </c>
      <c r="E63" s="29">
        <v>171.64</v>
      </c>
      <c r="F63" s="29">
        <f t="shared" si="2"/>
        <v>171.64</v>
      </c>
      <c r="G63" s="63" t="s">
        <v>37</v>
      </c>
      <c r="H63" s="60"/>
      <c r="I63" s="61"/>
    </row>
    <row r="64" spans="1:9" ht="15">
      <c r="A64" s="68"/>
      <c r="B64" s="29" t="s">
        <v>899</v>
      </c>
      <c r="C64" s="29" t="s">
        <v>22</v>
      </c>
      <c r="D64" s="31">
        <v>1</v>
      </c>
      <c r="E64" s="29">
        <v>171.64</v>
      </c>
      <c r="F64" s="29">
        <f t="shared" si="2"/>
        <v>171.64</v>
      </c>
      <c r="G64" s="63" t="s">
        <v>37</v>
      </c>
      <c r="H64" s="60"/>
      <c r="I64" s="61"/>
    </row>
    <row r="65" spans="1:9" ht="15">
      <c r="A65" s="68"/>
      <c r="B65" s="29" t="s">
        <v>904</v>
      </c>
      <c r="C65" s="29" t="s">
        <v>22</v>
      </c>
      <c r="D65" s="31">
        <v>1</v>
      </c>
      <c r="E65" s="29">
        <v>171.64</v>
      </c>
      <c r="F65" s="29">
        <f t="shared" si="2"/>
        <v>171.64</v>
      </c>
      <c r="G65" s="63" t="s">
        <v>37</v>
      </c>
      <c r="H65" s="60"/>
      <c r="I65" s="61"/>
    </row>
    <row r="66" spans="1:9" ht="15">
      <c r="A66" s="68"/>
      <c r="B66" s="29" t="s">
        <v>913</v>
      </c>
      <c r="C66" s="29" t="s">
        <v>22</v>
      </c>
      <c r="D66" s="31">
        <v>3</v>
      </c>
      <c r="E66" s="29">
        <v>171.64</v>
      </c>
      <c r="F66" s="29">
        <f t="shared" si="2"/>
        <v>514.92</v>
      </c>
      <c r="G66" s="63" t="s">
        <v>37</v>
      </c>
      <c r="H66" s="60"/>
      <c r="I66" s="61"/>
    </row>
    <row r="67" spans="1:9" ht="15">
      <c r="A67" s="68"/>
      <c r="B67" s="29" t="s">
        <v>902</v>
      </c>
      <c r="C67" s="29" t="s">
        <v>22</v>
      </c>
      <c r="D67" s="31">
        <v>1</v>
      </c>
      <c r="E67" s="29">
        <v>171.64</v>
      </c>
      <c r="F67" s="29">
        <f t="shared" si="2"/>
        <v>171.64</v>
      </c>
      <c r="G67" s="63" t="s">
        <v>37</v>
      </c>
      <c r="H67" s="60"/>
      <c r="I67" s="61"/>
    </row>
    <row r="68" spans="1:9" ht="15">
      <c r="A68" s="68"/>
      <c r="B68" s="29" t="s">
        <v>911</v>
      </c>
      <c r="C68" s="29" t="s">
        <v>22</v>
      </c>
      <c r="D68" s="31">
        <v>1</v>
      </c>
      <c r="E68" s="29">
        <v>171.64</v>
      </c>
      <c r="F68" s="29">
        <f t="shared" si="2"/>
        <v>171.64</v>
      </c>
      <c r="G68" s="63" t="s">
        <v>37</v>
      </c>
      <c r="H68" s="60"/>
      <c r="I68" s="61"/>
    </row>
    <row r="69" spans="1:9" ht="15">
      <c r="A69" s="68"/>
      <c r="B69" s="29" t="s">
        <v>908</v>
      </c>
      <c r="C69" s="29" t="s">
        <v>22</v>
      </c>
      <c r="D69" s="31">
        <v>2</v>
      </c>
      <c r="E69" s="29">
        <v>171.64</v>
      </c>
      <c r="F69" s="29">
        <f t="shared" si="2"/>
        <v>343.28</v>
      </c>
      <c r="G69" s="63" t="s">
        <v>37</v>
      </c>
      <c r="H69" s="60"/>
      <c r="I69" s="61"/>
    </row>
    <row r="70" spans="1:9" ht="15">
      <c r="A70" s="68"/>
      <c r="B70" s="29" t="s">
        <v>903</v>
      </c>
      <c r="C70" s="29" t="s">
        <v>22</v>
      </c>
      <c r="D70" s="31">
        <v>3</v>
      </c>
      <c r="E70" s="29">
        <v>171.64</v>
      </c>
      <c r="F70" s="29">
        <f t="shared" si="2"/>
        <v>514.92</v>
      </c>
      <c r="G70" s="63" t="s">
        <v>37</v>
      </c>
      <c r="H70" s="60"/>
      <c r="I70" s="61"/>
    </row>
    <row r="71" spans="1:9" ht="30">
      <c r="A71" s="68"/>
      <c r="B71" s="14" t="s">
        <v>892</v>
      </c>
      <c r="C71" s="29" t="s">
        <v>22</v>
      </c>
      <c r="D71" s="31">
        <v>5</v>
      </c>
      <c r="E71" s="29">
        <v>171.64</v>
      </c>
      <c r="F71" s="29">
        <f t="shared" si="2"/>
        <v>858.1999999999999</v>
      </c>
      <c r="G71" s="63" t="s">
        <v>37</v>
      </c>
      <c r="H71" s="60"/>
      <c r="I71" s="61"/>
    </row>
    <row r="72" spans="1:9" ht="15">
      <c r="A72" s="68"/>
      <c r="B72" s="14" t="s">
        <v>84</v>
      </c>
      <c r="C72" s="29" t="s">
        <v>22</v>
      </c>
      <c r="D72" s="31">
        <v>1</v>
      </c>
      <c r="E72" s="29">
        <v>171.64</v>
      </c>
      <c r="F72" s="29">
        <f t="shared" si="2"/>
        <v>171.64</v>
      </c>
      <c r="G72" s="92" t="s">
        <v>37</v>
      </c>
      <c r="H72" s="93"/>
      <c r="I72" s="94"/>
    </row>
    <row r="73" spans="1:9" ht="15">
      <c r="A73" s="68"/>
      <c r="B73" s="14" t="s">
        <v>894</v>
      </c>
      <c r="C73" s="29" t="s">
        <v>22</v>
      </c>
      <c r="D73" s="31">
        <v>1</v>
      </c>
      <c r="E73" s="29">
        <v>171.64</v>
      </c>
      <c r="F73" s="29"/>
      <c r="G73" s="92" t="s">
        <v>37</v>
      </c>
      <c r="H73" s="93"/>
      <c r="I73" s="94"/>
    </row>
    <row r="74" spans="1:9" ht="15">
      <c r="A74" s="68"/>
      <c r="B74" s="29" t="s">
        <v>895</v>
      </c>
      <c r="C74" s="29" t="s">
        <v>22</v>
      </c>
      <c r="D74" s="31">
        <v>1</v>
      </c>
      <c r="E74" s="29">
        <v>171.64</v>
      </c>
      <c r="F74" s="29">
        <f>D74*E74</f>
        <v>171.64</v>
      </c>
      <c r="G74" s="63" t="s">
        <v>37</v>
      </c>
      <c r="H74" s="60"/>
      <c r="I74" s="61"/>
    </row>
    <row r="75" spans="1:9" ht="15">
      <c r="A75" s="68"/>
      <c r="B75" s="14" t="s">
        <v>897</v>
      </c>
      <c r="C75" s="29" t="s">
        <v>22</v>
      </c>
      <c r="D75" s="31">
        <v>3</v>
      </c>
      <c r="E75" s="29">
        <v>171.64</v>
      </c>
      <c r="F75" s="29">
        <f>D75*E75</f>
        <v>514.92</v>
      </c>
      <c r="G75" s="92" t="s">
        <v>37</v>
      </c>
      <c r="H75" s="93"/>
      <c r="I75" s="94"/>
    </row>
    <row r="76" spans="1:9" ht="15">
      <c r="A76" s="68"/>
      <c r="B76" s="14" t="s">
        <v>891</v>
      </c>
      <c r="C76" s="29" t="s">
        <v>22</v>
      </c>
      <c r="D76" s="31">
        <v>2</v>
      </c>
      <c r="E76" s="29">
        <v>171.64</v>
      </c>
      <c r="F76" s="29">
        <f>D76*E76</f>
        <v>343.28</v>
      </c>
      <c r="G76" s="92" t="s">
        <v>37</v>
      </c>
      <c r="H76" s="93"/>
      <c r="I76" s="94"/>
    </row>
    <row r="77" spans="1:9" ht="13.5" customHeight="1">
      <c r="A77" s="64"/>
      <c r="B77" s="64" t="s">
        <v>21</v>
      </c>
      <c r="C77" s="64" t="s">
        <v>22</v>
      </c>
      <c r="D77" s="65">
        <f>SUM(D55:D76)</f>
        <v>38</v>
      </c>
      <c r="E77" s="64"/>
      <c r="F77" s="64">
        <f>SUM(F55:F76)</f>
        <v>6350.679999999999</v>
      </c>
      <c r="G77" s="96"/>
      <c r="H77" s="97"/>
      <c r="I77" s="98"/>
    </row>
    <row r="78" spans="1:9" ht="15.75" customHeight="1">
      <c r="A78" s="29"/>
      <c r="B78" s="95" t="s">
        <v>26</v>
      </c>
      <c r="C78" s="102"/>
      <c r="D78" s="102"/>
      <c r="E78" s="102"/>
      <c r="F78" s="102"/>
      <c r="G78" s="102"/>
      <c r="H78" s="102"/>
      <c r="I78" s="103"/>
    </row>
    <row r="79" spans="1:9" ht="15">
      <c r="A79" s="67"/>
      <c r="B79" s="14" t="s">
        <v>648</v>
      </c>
      <c r="C79" s="29" t="s">
        <v>22</v>
      </c>
      <c r="D79" s="31">
        <v>1</v>
      </c>
      <c r="E79" s="29">
        <v>178.13</v>
      </c>
      <c r="F79" s="29">
        <f aca="true" t="shared" si="3" ref="F79:F86">D79*E79</f>
        <v>178.13</v>
      </c>
      <c r="G79" s="92" t="s">
        <v>478</v>
      </c>
      <c r="H79" s="93"/>
      <c r="I79" s="94"/>
    </row>
    <row r="80" spans="1:9" ht="15">
      <c r="A80" s="67"/>
      <c r="B80" s="14" t="s">
        <v>885</v>
      </c>
      <c r="C80" s="29" t="s">
        <v>22</v>
      </c>
      <c r="D80" s="31">
        <v>2</v>
      </c>
      <c r="E80" s="29">
        <v>178.13</v>
      </c>
      <c r="F80" s="29">
        <f t="shared" si="3"/>
        <v>356.26</v>
      </c>
      <c r="G80" s="92" t="s">
        <v>478</v>
      </c>
      <c r="H80" s="93"/>
      <c r="I80" s="94"/>
    </row>
    <row r="81" spans="1:9" ht="15">
      <c r="A81" s="67"/>
      <c r="B81" s="14" t="s">
        <v>918</v>
      </c>
      <c r="C81" s="29" t="s">
        <v>22</v>
      </c>
      <c r="D81" s="31">
        <v>1</v>
      </c>
      <c r="E81" s="29">
        <v>178.13</v>
      </c>
      <c r="F81" s="29">
        <f t="shared" si="3"/>
        <v>178.13</v>
      </c>
      <c r="G81" s="92" t="s">
        <v>478</v>
      </c>
      <c r="H81" s="93"/>
      <c r="I81" s="94"/>
    </row>
    <row r="82" spans="1:9" ht="15">
      <c r="A82" s="67"/>
      <c r="B82" s="14" t="s">
        <v>921</v>
      </c>
      <c r="C82" s="29" t="s">
        <v>22</v>
      </c>
      <c r="D82" s="31">
        <v>1</v>
      </c>
      <c r="E82" s="29">
        <v>178.13</v>
      </c>
      <c r="F82" s="29">
        <f t="shared" si="3"/>
        <v>178.13</v>
      </c>
      <c r="G82" s="92" t="s">
        <v>478</v>
      </c>
      <c r="H82" s="93"/>
      <c r="I82" s="94"/>
    </row>
    <row r="83" spans="1:9" ht="15">
      <c r="A83" s="67"/>
      <c r="B83" s="14" t="s">
        <v>920</v>
      </c>
      <c r="C83" s="29" t="s">
        <v>22</v>
      </c>
      <c r="D83" s="31">
        <v>1</v>
      </c>
      <c r="E83" s="29">
        <v>178.13</v>
      </c>
      <c r="F83" s="29">
        <f t="shared" si="3"/>
        <v>178.13</v>
      </c>
      <c r="G83" s="92" t="s">
        <v>478</v>
      </c>
      <c r="H83" s="93"/>
      <c r="I83" s="94"/>
    </row>
    <row r="84" spans="1:9" ht="15">
      <c r="A84" s="67"/>
      <c r="B84" s="14" t="s">
        <v>163</v>
      </c>
      <c r="C84" s="29" t="s">
        <v>22</v>
      </c>
      <c r="D84" s="31">
        <v>1</v>
      </c>
      <c r="E84" s="29">
        <v>178.13</v>
      </c>
      <c r="F84" s="29">
        <f t="shared" si="3"/>
        <v>178.13</v>
      </c>
      <c r="G84" s="92" t="s">
        <v>478</v>
      </c>
      <c r="H84" s="93"/>
      <c r="I84" s="94"/>
    </row>
    <row r="85" spans="1:9" ht="15">
      <c r="A85" s="67"/>
      <c r="B85" s="14" t="s">
        <v>143</v>
      </c>
      <c r="C85" s="29" t="s">
        <v>22</v>
      </c>
      <c r="D85" s="31">
        <v>1</v>
      </c>
      <c r="E85" s="29">
        <v>178.13</v>
      </c>
      <c r="F85" s="29">
        <f t="shared" si="3"/>
        <v>178.13</v>
      </c>
      <c r="G85" s="92" t="s">
        <v>478</v>
      </c>
      <c r="H85" s="93"/>
      <c r="I85" s="94"/>
    </row>
    <row r="86" spans="1:9" ht="15">
      <c r="A86" s="67"/>
      <c r="B86" s="14" t="s">
        <v>919</v>
      </c>
      <c r="C86" s="29" t="s">
        <v>22</v>
      </c>
      <c r="D86" s="31">
        <v>7</v>
      </c>
      <c r="E86" s="29">
        <v>178.13</v>
      </c>
      <c r="F86" s="29">
        <f t="shared" si="3"/>
        <v>1246.9099999999999</v>
      </c>
      <c r="G86" s="92" t="s">
        <v>478</v>
      </c>
      <c r="H86" s="93"/>
      <c r="I86" s="94"/>
    </row>
    <row r="87" spans="1:9" ht="15">
      <c r="A87" s="67"/>
      <c r="B87" s="14" t="s">
        <v>863</v>
      </c>
      <c r="C87" s="29" t="s">
        <v>22</v>
      </c>
      <c r="D87" s="31">
        <v>2</v>
      </c>
      <c r="E87" s="29">
        <v>178.13</v>
      </c>
      <c r="F87" s="29">
        <f aca="true" t="shared" si="4" ref="F87:F101">D87*E87</f>
        <v>356.26</v>
      </c>
      <c r="G87" s="92" t="s">
        <v>478</v>
      </c>
      <c r="H87" s="93"/>
      <c r="I87" s="94"/>
    </row>
    <row r="88" spans="1:9" ht="15">
      <c r="A88" s="67"/>
      <c r="B88" s="14" t="s">
        <v>718</v>
      </c>
      <c r="C88" s="29" t="s">
        <v>22</v>
      </c>
      <c r="D88" s="31">
        <v>3</v>
      </c>
      <c r="E88" s="29">
        <v>178.13</v>
      </c>
      <c r="F88" s="29">
        <f>D88*E88</f>
        <v>534.39</v>
      </c>
      <c r="G88" s="92" t="s">
        <v>478</v>
      </c>
      <c r="H88" s="93"/>
      <c r="I88" s="94"/>
    </row>
    <row r="89" spans="1:9" ht="15">
      <c r="A89" s="67"/>
      <c r="B89" s="14" t="s">
        <v>862</v>
      </c>
      <c r="C89" s="29" t="s">
        <v>22</v>
      </c>
      <c r="D89" s="31">
        <v>6</v>
      </c>
      <c r="E89" s="29">
        <v>178.13</v>
      </c>
      <c r="F89" s="29">
        <f t="shared" si="4"/>
        <v>1068.78</v>
      </c>
      <c r="G89" s="92" t="s">
        <v>478</v>
      </c>
      <c r="H89" s="93"/>
      <c r="I89" s="94"/>
    </row>
    <row r="90" spans="1:9" ht="15">
      <c r="A90" s="67"/>
      <c r="B90" s="14" t="s">
        <v>917</v>
      </c>
      <c r="C90" s="29" t="s">
        <v>22</v>
      </c>
      <c r="D90" s="31">
        <v>1</v>
      </c>
      <c r="E90" s="29">
        <v>178.13</v>
      </c>
      <c r="F90" s="29">
        <f>D90*E90</f>
        <v>178.13</v>
      </c>
      <c r="G90" s="92" t="s">
        <v>478</v>
      </c>
      <c r="H90" s="93"/>
      <c r="I90" s="94"/>
    </row>
    <row r="91" spans="1:9" ht="15">
      <c r="A91" s="67"/>
      <c r="B91" s="14" t="s">
        <v>865</v>
      </c>
      <c r="C91" s="29" t="s">
        <v>22</v>
      </c>
      <c r="D91" s="31">
        <v>24</v>
      </c>
      <c r="E91" s="29">
        <v>178.13</v>
      </c>
      <c r="F91" s="29">
        <f t="shared" si="4"/>
        <v>4275.12</v>
      </c>
      <c r="G91" s="92" t="s">
        <v>478</v>
      </c>
      <c r="H91" s="93"/>
      <c r="I91" s="94"/>
    </row>
    <row r="92" spans="1:9" ht="15">
      <c r="A92" s="67"/>
      <c r="B92" s="14" t="s">
        <v>923</v>
      </c>
      <c r="C92" s="29" t="s">
        <v>22</v>
      </c>
      <c r="D92" s="31">
        <v>7</v>
      </c>
      <c r="E92" s="29">
        <v>178.13</v>
      </c>
      <c r="F92" s="29">
        <f>D92*E92</f>
        <v>1246.9099999999999</v>
      </c>
      <c r="G92" s="92" t="s">
        <v>478</v>
      </c>
      <c r="H92" s="93"/>
      <c r="I92" s="94"/>
    </row>
    <row r="93" spans="1:9" ht="15">
      <c r="A93" s="67"/>
      <c r="B93" s="14" t="s">
        <v>922</v>
      </c>
      <c r="C93" s="29" t="s">
        <v>22</v>
      </c>
      <c r="D93" s="31">
        <v>1</v>
      </c>
      <c r="E93" s="29">
        <v>178.13</v>
      </c>
      <c r="F93" s="29">
        <f>D93*E93</f>
        <v>178.13</v>
      </c>
      <c r="G93" s="92" t="s">
        <v>478</v>
      </c>
      <c r="H93" s="93"/>
      <c r="I93" s="94"/>
    </row>
    <row r="94" spans="1:9" ht="15">
      <c r="A94" s="67"/>
      <c r="B94" s="14" t="s">
        <v>479</v>
      </c>
      <c r="C94" s="29" t="s">
        <v>22</v>
      </c>
      <c r="D94" s="31">
        <v>52</v>
      </c>
      <c r="E94" s="29">
        <v>178.13</v>
      </c>
      <c r="F94" s="29">
        <f t="shared" si="4"/>
        <v>9262.76</v>
      </c>
      <c r="G94" s="92" t="s">
        <v>478</v>
      </c>
      <c r="H94" s="93"/>
      <c r="I94" s="94"/>
    </row>
    <row r="95" spans="1:9" ht="15">
      <c r="A95" s="67"/>
      <c r="B95" s="14" t="s">
        <v>847</v>
      </c>
      <c r="C95" s="29" t="s">
        <v>22</v>
      </c>
      <c r="D95" s="31">
        <v>1</v>
      </c>
      <c r="E95" s="29">
        <v>178.13</v>
      </c>
      <c r="F95" s="29">
        <f t="shared" si="4"/>
        <v>178.13</v>
      </c>
      <c r="G95" s="92" t="s">
        <v>478</v>
      </c>
      <c r="H95" s="93"/>
      <c r="I95" s="94"/>
    </row>
    <row r="96" spans="1:9" ht="15">
      <c r="A96" s="67"/>
      <c r="B96" s="14" t="s">
        <v>840</v>
      </c>
      <c r="C96" s="29" t="s">
        <v>22</v>
      </c>
      <c r="D96" s="31">
        <v>18</v>
      </c>
      <c r="E96" s="29">
        <v>178.13</v>
      </c>
      <c r="F96" s="29">
        <f t="shared" si="4"/>
        <v>3206.34</v>
      </c>
      <c r="G96" s="92" t="s">
        <v>478</v>
      </c>
      <c r="H96" s="93"/>
      <c r="I96" s="94"/>
    </row>
    <row r="97" spans="1:9" ht="15">
      <c r="A97" s="67"/>
      <c r="B97" s="14" t="s">
        <v>846</v>
      </c>
      <c r="C97" s="29" t="s">
        <v>22</v>
      </c>
      <c r="D97" s="31">
        <v>5</v>
      </c>
      <c r="E97" s="29">
        <v>178.13</v>
      </c>
      <c r="F97" s="29">
        <f t="shared" si="4"/>
        <v>890.65</v>
      </c>
      <c r="G97" s="92" t="s">
        <v>478</v>
      </c>
      <c r="H97" s="93"/>
      <c r="I97" s="94"/>
    </row>
    <row r="98" spans="1:9" ht="15">
      <c r="A98" s="67"/>
      <c r="B98" s="14" t="s">
        <v>843</v>
      </c>
      <c r="C98" s="29" t="s">
        <v>22</v>
      </c>
      <c r="D98" s="31">
        <v>116</v>
      </c>
      <c r="E98" s="29">
        <v>178.13</v>
      </c>
      <c r="F98" s="29">
        <f>D98*E98</f>
        <v>20663.079999999998</v>
      </c>
      <c r="G98" s="92" t="s">
        <v>478</v>
      </c>
      <c r="H98" s="93"/>
      <c r="I98" s="94"/>
    </row>
    <row r="99" spans="1:9" ht="15">
      <c r="A99" s="67"/>
      <c r="B99" s="14" t="s">
        <v>854</v>
      </c>
      <c r="C99" s="29" t="s">
        <v>22</v>
      </c>
      <c r="D99" s="31">
        <v>8</v>
      </c>
      <c r="E99" s="29">
        <v>178.13</v>
      </c>
      <c r="F99" s="29">
        <f t="shared" si="4"/>
        <v>1425.04</v>
      </c>
      <c r="G99" s="92" t="s">
        <v>478</v>
      </c>
      <c r="H99" s="93"/>
      <c r="I99" s="94"/>
    </row>
    <row r="100" spans="1:9" ht="15">
      <c r="A100" s="67"/>
      <c r="B100" s="14" t="s">
        <v>853</v>
      </c>
      <c r="C100" s="29" t="s">
        <v>22</v>
      </c>
      <c r="D100" s="31">
        <v>12</v>
      </c>
      <c r="E100" s="29">
        <v>178.13</v>
      </c>
      <c r="F100" s="29">
        <f t="shared" si="4"/>
        <v>2137.56</v>
      </c>
      <c r="G100" s="92" t="s">
        <v>478</v>
      </c>
      <c r="H100" s="93"/>
      <c r="I100" s="94"/>
    </row>
    <row r="101" spans="1:9" ht="15">
      <c r="A101" s="67"/>
      <c r="B101" s="14" t="s">
        <v>851</v>
      </c>
      <c r="C101" s="29" t="s">
        <v>22</v>
      </c>
      <c r="D101" s="31">
        <v>6</v>
      </c>
      <c r="E101" s="29">
        <v>178.13</v>
      </c>
      <c r="F101" s="29">
        <f t="shared" si="4"/>
        <v>1068.78</v>
      </c>
      <c r="G101" s="92" t="s">
        <v>478</v>
      </c>
      <c r="H101" s="93"/>
      <c r="I101" s="94"/>
    </row>
    <row r="102" spans="1:9" ht="14.25" customHeight="1">
      <c r="A102" s="64"/>
      <c r="B102" s="64" t="s">
        <v>21</v>
      </c>
      <c r="C102" s="64" t="s">
        <v>22</v>
      </c>
      <c r="D102" s="65">
        <f>SUM(D79:D101)</f>
        <v>277</v>
      </c>
      <c r="E102" s="64"/>
      <c r="F102" s="64">
        <f>SUM(F79:F101)</f>
        <v>49342.01</v>
      </c>
      <c r="G102" s="96"/>
      <c r="H102" s="97"/>
      <c r="I102" s="98"/>
    </row>
    <row r="103" spans="1:9" ht="15.75">
      <c r="A103" s="29"/>
      <c r="B103" s="95" t="s">
        <v>27</v>
      </c>
      <c r="C103" s="93"/>
      <c r="D103" s="93"/>
      <c r="E103" s="93"/>
      <c r="F103" s="93"/>
      <c r="G103" s="93"/>
      <c r="H103" s="93"/>
      <c r="I103" s="94"/>
    </row>
    <row r="104" spans="1:9" ht="15">
      <c r="A104" s="29"/>
      <c r="B104" s="14" t="s">
        <v>844</v>
      </c>
      <c r="C104" s="29" t="s">
        <v>22</v>
      </c>
      <c r="D104" s="31">
        <v>2</v>
      </c>
      <c r="E104" s="43">
        <v>158.94</v>
      </c>
      <c r="F104" s="29">
        <f>D104*E104</f>
        <v>317.88</v>
      </c>
      <c r="G104" s="63" t="s">
        <v>18</v>
      </c>
      <c r="H104" s="60"/>
      <c r="I104" s="61"/>
    </row>
    <row r="105" spans="1:9" ht="15.75">
      <c r="A105" s="64"/>
      <c r="B105" s="64" t="s">
        <v>23</v>
      </c>
      <c r="C105" s="64" t="s">
        <v>22</v>
      </c>
      <c r="D105" s="65">
        <f>SUM(D104:D104)</f>
        <v>2</v>
      </c>
      <c r="E105" s="64"/>
      <c r="F105" s="70">
        <f>SUM(F104:F104)</f>
        <v>317.88</v>
      </c>
      <c r="G105" s="96"/>
      <c r="H105" s="97"/>
      <c r="I105" s="98"/>
    </row>
    <row r="106" spans="1:9" ht="15.75">
      <c r="A106" s="29"/>
      <c r="B106" s="95" t="s">
        <v>189</v>
      </c>
      <c r="C106" s="93"/>
      <c r="D106" s="93"/>
      <c r="E106" s="93"/>
      <c r="F106" s="93"/>
      <c r="G106" s="93"/>
      <c r="H106" s="93"/>
      <c r="I106" s="94"/>
    </row>
    <row r="107" spans="1:9" ht="15">
      <c r="A107" s="29"/>
      <c r="B107" s="14" t="s">
        <v>755</v>
      </c>
      <c r="C107" s="29" t="s">
        <v>22</v>
      </c>
      <c r="D107" s="31"/>
      <c r="E107" s="29">
        <v>2777</v>
      </c>
      <c r="F107" s="29">
        <f>D107*E107</f>
        <v>0</v>
      </c>
      <c r="G107" s="63" t="s">
        <v>764</v>
      </c>
      <c r="H107" s="60"/>
      <c r="I107" s="61"/>
    </row>
    <row r="108" spans="1:9" ht="15.75">
      <c r="A108" s="64"/>
      <c r="B108" s="64" t="s">
        <v>23</v>
      </c>
      <c r="C108" s="64" t="s">
        <v>22</v>
      </c>
      <c r="D108" s="65">
        <f>SUM(D107:D107)</f>
        <v>0</v>
      </c>
      <c r="E108" s="64"/>
      <c r="F108" s="70">
        <f>SUM(F107:F107)</f>
        <v>0</v>
      </c>
      <c r="G108" s="96"/>
      <c r="H108" s="97"/>
      <c r="I108" s="98"/>
    </row>
    <row r="109" spans="1:9" ht="15.75">
      <c r="A109" s="29"/>
      <c r="B109" s="95" t="s">
        <v>927</v>
      </c>
      <c r="C109" s="102"/>
      <c r="D109" s="102"/>
      <c r="E109" s="102"/>
      <c r="F109" s="102"/>
      <c r="G109" s="102"/>
      <c r="H109" s="102"/>
      <c r="I109" s="103"/>
    </row>
    <row r="110" spans="1:9" ht="15">
      <c r="A110" s="29"/>
      <c r="B110" s="14" t="s">
        <v>924</v>
      </c>
      <c r="C110" s="29" t="s">
        <v>22</v>
      </c>
      <c r="D110" s="31">
        <v>1</v>
      </c>
      <c r="E110" s="29">
        <v>956.23</v>
      </c>
      <c r="F110" s="29">
        <f>D110*E110</f>
        <v>956.23</v>
      </c>
      <c r="G110" s="104" t="s">
        <v>926</v>
      </c>
      <c r="H110" s="104"/>
      <c r="I110" s="104"/>
    </row>
    <row r="111" spans="1:9" ht="15.75">
      <c r="A111" s="64"/>
      <c r="B111" s="64" t="s">
        <v>23</v>
      </c>
      <c r="C111" s="64" t="s">
        <v>22</v>
      </c>
      <c r="D111" s="65">
        <f>SUM(D110:D110)</f>
        <v>1</v>
      </c>
      <c r="E111" s="64"/>
      <c r="F111" s="70">
        <f>SUM(F110:F110)</f>
        <v>956.23</v>
      </c>
      <c r="G111" s="96"/>
      <c r="H111" s="97"/>
      <c r="I111" s="98"/>
    </row>
    <row r="112" spans="1:9" s="34" customFormat="1" ht="12.75" customHeight="1">
      <c r="A112" s="29"/>
      <c r="B112" s="95" t="s">
        <v>259</v>
      </c>
      <c r="C112" s="93"/>
      <c r="D112" s="93"/>
      <c r="E112" s="93"/>
      <c r="F112" s="93"/>
      <c r="G112" s="93"/>
      <c r="H112" s="93"/>
      <c r="I112" s="94"/>
    </row>
    <row r="113" spans="1:9" s="34" customFormat="1" ht="15">
      <c r="A113" s="67"/>
      <c r="B113" s="14" t="s">
        <v>924</v>
      </c>
      <c r="C113" s="29" t="s">
        <v>22</v>
      </c>
      <c r="D113" s="31">
        <v>1</v>
      </c>
      <c r="E113" s="43">
        <v>1192.79</v>
      </c>
      <c r="F113" s="29">
        <f>D113*E113</f>
        <v>1192.79</v>
      </c>
      <c r="G113" s="104" t="s">
        <v>926</v>
      </c>
      <c r="H113" s="104"/>
      <c r="I113" s="104"/>
    </row>
    <row r="114" spans="1:9" s="34" customFormat="1" ht="15.75">
      <c r="A114" s="29"/>
      <c r="B114" s="64" t="s">
        <v>21</v>
      </c>
      <c r="C114" s="64" t="s">
        <v>22</v>
      </c>
      <c r="D114" s="65">
        <f>SUM(D113:D113)</f>
        <v>1</v>
      </c>
      <c r="E114" s="64"/>
      <c r="F114" s="64">
        <f>SUM(F113:F113)</f>
        <v>1192.79</v>
      </c>
      <c r="G114" s="96"/>
      <c r="H114" s="97"/>
      <c r="I114" s="98"/>
    </row>
    <row r="115" spans="1:9" ht="15.75">
      <c r="A115" s="29"/>
      <c r="B115" s="95" t="s">
        <v>47</v>
      </c>
      <c r="C115" s="93"/>
      <c r="D115" s="93"/>
      <c r="E115" s="93"/>
      <c r="F115" s="93"/>
      <c r="G115" s="93"/>
      <c r="H115" s="93"/>
      <c r="I115" s="94"/>
    </row>
    <row r="116" spans="1:9" ht="15">
      <c r="A116" s="29"/>
      <c r="B116" s="14" t="s">
        <v>176</v>
      </c>
      <c r="C116" s="29" t="s">
        <v>22</v>
      </c>
      <c r="D116" s="31">
        <v>1</v>
      </c>
      <c r="E116" s="29">
        <v>4869.04</v>
      </c>
      <c r="F116" s="29">
        <f>D116*E116</f>
        <v>4869.04</v>
      </c>
      <c r="G116" s="63" t="s">
        <v>258</v>
      </c>
      <c r="H116" s="60"/>
      <c r="I116" s="61"/>
    </row>
    <row r="117" spans="1:9" ht="15">
      <c r="A117" s="29"/>
      <c r="B117" s="14" t="s">
        <v>860</v>
      </c>
      <c r="C117" s="29" t="s">
        <v>22</v>
      </c>
      <c r="D117" s="31">
        <v>1</v>
      </c>
      <c r="E117" s="29">
        <v>4869.04</v>
      </c>
      <c r="F117" s="29">
        <f>D117*E117</f>
        <v>4869.04</v>
      </c>
      <c r="G117" s="63" t="s">
        <v>258</v>
      </c>
      <c r="H117" s="60"/>
      <c r="I117" s="61"/>
    </row>
    <row r="118" spans="1:9" ht="15">
      <c r="A118" s="29"/>
      <c r="B118" s="14" t="s">
        <v>78</v>
      </c>
      <c r="C118" s="29" t="s">
        <v>22</v>
      </c>
      <c r="D118" s="31">
        <v>3</v>
      </c>
      <c r="E118" s="29">
        <v>4869.04</v>
      </c>
      <c r="F118" s="29">
        <f>D118*E118</f>
        <v>14607.119999999999</v>
      </c>
      <c r="G118" s="63" t="s">
        <v>258</v>
      </c>
      <c r="H118" s="60"/>
      <c r="I118" s="61"/>
    </row>
    <row r="119" spans="1:9" ht="15.75">
      <c r="A119" s="64"/>
      <c r="B119" s="64" t="s">
        <v>23</v>
      </c>
      <c r="C119" s="64" t="s">
        <v>22</v>
      </c>
      <c r="D119" s="65">
        <f>SUM(D116:D118)</f>
        <v>5</v>
      </c>
      <c r="E119" s="64"/>
      <c r="F119" s="70">
        <f>SUM(F116:F118)</f>
        <v>24345.199999999997</v>
      </c>
      <c r="G119" s="96"/>
      <c r="H119" s="97"/>
      <c r="I119" s="98"/>
    </row>
    <row r="120" spans="1:9" ht="16.5" customHeight="1">
      <c r="A120" s="29"/>
      <c r="B120" s="95" t="s">
        <v>29</v>
      </c>
      <c r="C120" s="93"/>
      <c r="D120" s="93"/>
      <c r="E120" s="93"/>
      <c r="F120" s="93"/>
      <c r="G120" s="93"/>
      <c r="H120" s="93"/>
      <c r="I120" s="94"/>
    </row>
    <row r="121" spans="1:9" ht="13.5" customHeight="1">
      <c r="A121" s="29"/>
      <c r="B121" s="14" t="s">
        <v>653</v>
      </c>
      <c r="C121" s="29" t="s">
        <v>22</v>
      </c>
      <c r="D121" s="31">
        <v>10</v>
      </c>
      <c r="E121" s="29">
        <v>582.6</v>
      </c>
      <c r="F121" s="29">
        <f aca="true" t="shared" si="5" ref="F121:F140">D121*E121</f>
        <v>5826</v>
      </c>
      <c r="G121" s="92" t="s">
        <v>811</v>
      </c>
      <c r="H121" s="93"/>
      <c r="I121" s="94"/>
    </row>
    <row r="122" spans="1:9" ht="13.5" customHeight="1">
      <c r="A122" s="29"/>
      <c r="B122" s="30" t="s">
        <v>55</v>
      </c>
      <c r="C122" s="29" t="s">
        <v>22</v>
      </c>
      <c r="D122" s="31">
        <v>10</v>
      </c>
      <c r="E122" s="31">
        <v>11.45</v>
      </c>
      <c r="F122" s="29">
        <f t="shared" si="5"/>
        <v>114.5</v>
      </c>
      <c r="G122" s="63"/>
      <c r="H122" s="60"/>
      <c r="I122" s="61"/>
    </row>
    <row r="123" spans="1:9" ht="13.5" customHeight="1">
      <c r="A123" s="29"/>
      <c r="B123" s="30" t="s">
        <v>57</v>
      </c>
      <c r="C123" s="29" t="s">
        <v>56</v>
      </c>
      <c r="D123" s="31">
        <v>0.16</v>
      </c>
      <c r="E123" s="31">
        <v>601.77</v>
      </c>
      <c r="F123" s="43">
        <f t="shared" si="5"/>
        <v>96.2832</v>
      </c>
      <c r="G123" s="63"/>
      <c r="H123" s="60"/>
      <c r="I123" s="61"/>
    </row>
    <row r="124" spans="1:9" ht="14.25" customHeight="1">
      <c r="A124" s="29"/>
      <c r="B124" s="30" t="s">
        <v>58</v>
      </c>
      <c r="C124" s="29" t="s">
        <v>56</v>
      </c>
      <c r="D124" s="31">
        <v>1.24</v>
      </c>
      <c r="E124" s="29">
        <v>139.08</v>
      </c>
      <c r="F124" s="43">
        <f t="shared" si="5"/>
        <v>172.4592</v>
      </c>
      <c r="G124" s="63"/>
      <c r="H124" s="60"/>
      <c r="I124" s="61"/>
    </row>
    <row r="125" spans="1:9" ht="13.5" customHeight="1">
      <c r="A125" s="29"/>
      <c r="B125" s="14" t="s">
        <v>887</v>
      </c>
      <c r="C125" s="29" t="s">
        <v>22</v>
      </c>
      <c r="D125" s="31">
        <v>18</v>
      </c>
      <c r="E125" s="29">
        <v>582.6</v>
      </c>
      <c r="F125" s="29">
        <f t="shared" si="5"/>
        <v>10486.800000000001</v>
      </c>
      <c r="G125" s="92" t="s">
        <v>811</v>
      </c>
      <c r="H125" s="93"/>
      <c r="I125" s="94"/>
    </row>
    <row r="126" spans="1:9" ht="13.5" customHeight="1">
      <c r="A126" s="29"/>
      <c r="B126" s="30" t="s">
        <v>55</v>
      </c>
      <c r="C126" s="29" t="s">
        <v>22</v>
      </c>
      <c r="D126" s="31">
        <v>15</v>
      </c>
      <c r="E126" s="31">
        <v>11.45</v>
      </c>
      <c r="F126" s="29">
        <f t="shared" si="5"/>
        <v>171.75</v>
      </c>
      <c r="G126" s="63"/>
      <c r="H126" s="60"/>
      <c r="I126" s="61"/>
    </row>
    <row r="127" spans="1:9" ht="13.5" customHeight="1">
      <c r="A127" s="29"/>
      <c r="B127" s="30" t="s">
        <v>57</v>
      </c>
      <c r="C127" s="29" t="s">
        <v>56</v>
      </c>
      <c r="D127" s="31">
        <v>0.288</v>
      </c>
      <c r="E127" s="31">
        <v>601.77</v>
      </c>
      <c r="F127" s="29">
        <f t="shared" si="5"/>
        <v>173.30975999999998</v>
      </c>
      <c r="G127" s="63"/>
      <c r="H127" s="60"/>
      <c r="I127" s="61"/>
    </row>
    <row r="128" spans="1:9" ht="14.25" customHeight="1">
      <c r="A128" s="29"/>
      <c r="B128" s="30" t="s">
        <v>58</v>
      </c>
      <c r="C128" s="29" t="s">
        <v>56</v>
      </c>
      <c r="D128" s="31">
        <v>2.23</v>
      </c>
      <c r="E128" s="29">
        <v>139.08</v>
      </c>
      <c r="F128" s="29">
        <f t="shared" si="5"/>
        <v>310.14840000000004</v>
      </c>
      <c r="G128" s="63"/>
      <c r="H128" s="60"/>
      <c r="I128" s="61"/>
    </row>
    <row r="129" spans="1:9" ht="13.5" customHeight="1">
      <c r="A129" s="29"/>
      <c r="B129" s="14" t="s">
        <v>886</v>
      </c>
      <c r="C129" s="29" t="s">
        <v>22</v>
      </c>
      <c r="D129" s="31">
        <v>1</v>
      </c>
      <c r="E129" s="29">
        <v>582.6</v>
      </c>
      <c r="F129" s="29">
        <f t="shared" si="5"/>
        <v>582.6</v>
      </c>
      <c r="G129" s="92" t="s">
        <v>468</v>
      </c>
      <c r="H129" s="93"/>
      <c r="I129" s="94"/>
    </row>
    <row r="130" spans="1:9" ht="13.5" customHeight="1">
      <c r="A130" s="29"/>
      <c r="B130" s="30" t="s">
        <v>57</v>
      </c>
      <c r="C130" s="29" t="s">
        <v>56</v>
      </c>
      <c r="D130" s="31">
        <v>0.016</v>
      </c>
      <c r="E130" s="31">
        <v>601.77</v>
      </c>
      <c r="F130" s="29">
        <f t="shared" si="5"/>
        <v>9.62832</v>
      </c>
      <c r="G130" s="63"/>
      <c r="H130" s="60"/>
      <c r="I130" s="61"/>
    </row>
    <row r="131" spans="1:9" ht="14.25" customHeight="1">
      <c r="A131" s="29"/>
      <c r="B131" s="30" t="s">
        <v>58</v>
      </c>
      <c r="C131" s="29" t="s">
        <v>56</v>
      </c>
      <c r="D131" s="31">
        <v>0.124</v>
      </c>
      <c r="E131" s="29">
        <v>139.08</v>
      </c>
      <c r="F131" s="29">
        <f t="shared" si="5"/>
        <v>17.24592</v>
      </c>
      <c r="G131" s="63"/>
      <c r="H131" s="60"/>
      <c r="I131" s="61"/>
    </row>
    <row r="132" spans="1:9" ht="13.5" customHeight="1">
      <c r="A132" s="29"/>
      <c r="B132" s="30" t="s">
        <v>55</v>
      </c>
      <c r="C132" s="29" t="s">
        <v>22</v>
      </c>
      <c r="D132" s="31">
        <v>1</v>
      </c>
      <c r="E132" s="31">
        <v>11.45</v>
      </c>
      <c r="F132" s="29">
        <f t="shared" si="5"/>
        <v>11.45</v>
      </c>
      <c r="G132" s="63"/>
      <c r="H132" s="60"/>
      <c r="I132" s="61"/>
    </row>
    <row r="133" spans="1:9" ht="13.5" customHeight="1">
      <c r="A133" s="29"/>
      <c r="B133" s="14" t="s">
        <v>880</v>
      </c>
      <c r="C133" s="29" t="s">
        <v>22</v>
      </c>
      <c r="D133" s="31">
        <v>1</v>
      </c>
      <c r="E133" s="29">
        <v>582.6</v>
      </c>
      <c r="F133" s="29">
        <f t="shared" si="5"/>
        <v>582.6</v>
      </c>
      <c r="G133" s="92" t="s">
        <v>468</v>
      </c>
      <c r="H133" s="93"/>
      <c r="I133" s="94"/>
    </row>
    <row r="134" spans="1:9" ht="13.5" customHeight="1">
      <c r="A134" s="29"/>
      <c r="B134" s="30" t="s">
        <v>57</v>
      </c>
      <c r="C134" s="29" t="s">
        <v>56</v>
      </c>
      <c r="D134" s="31">
        <v>0.016</v>
      </c>
      <c r="E134" s="31">
        <v>601.77</v>
      </c>
      <c r="F134" s="29">
        <f t="shared" si="5"/>
        <v>9.62832</v>
      </c>
      <c r="G134" s="63"/>
      <c r="H134" s="60"/>
      <c r="I134" s="61"/>
    </row>
    <row r="135" spans="1:9" ht="14.25" customHeight="1">
      <c r="A135" s="29"/>
      <c r="B135" s="30" t="s">
        <v>58</v>
      </c>
      <c r="C135" s="29" t="s">
        <v>56</v>
      </c>
      <c r="D135" s="31">
        <v>0.124</v>
      </c>
      <c r="E135" s="29">
        <v>139.08</v>
      </c>
      <c r="F135" s="29">
        <f t="shared" si="5"/>
        <v>17.24592</v>
      </c>
      <c r="G135" s="63"/>
      <c r="H135" s="60"/>
      <c r="I135" s="61"/>
    </row>
    <row r="136" spans="1:9" ht="13.5" customHeight="1">
      <c r="A136" s="29"/>
      <c r="B136" s="30" t="s">
        <v>55</v>
      </c>
      <c r="C136" s="29" t="s">
        <v>22</v>
      </c>
      <c r="D136" s="31">
        <v>1</v>
      </c>
      <c r="E136" s="31">
        <v>11.45</v>
      </c>
      <c r="F136" s="29">
        <f t="shared" si="5"/>
        <v>11.45</v>
      </c>
      <c r="G136" s="63"/>
      <c r="H136" s="60"/>
      <c r="I136" s="61"/>
    </row>
    <row r="137" spans="1:9" ht="13.5" customHeight="1">
      <c r="A137" s="29"/>
      <c r="B137" s="14" t="s">
        <v>900</v>
      </c>
      <c r="C137" s="29" t="s">
        <v>22</v>
      </c>
      <c r="D137" s="31">
        <v>1</v>
      </c>
      <c r="E137" s="29">
        <v>582.6</v>
      </c>
      <c r="F137" s="29">
        <f t="shared" si="5"/>
        <v>582.6</v>
      </c>
      <c r="G137" s="92" t="s">
        <v>468</v>
      </c>
      <c r="H137" s="93"/>
      <c r="I137" s="94"/>
    </row>
    <row r="138" spans="1:9" ht="13.5" customHeight="1">
      <c r="A138" s="29"/>
      <c r="B138" s="30" t="s">
        <v>57</v>
      </c>
      <c r="C138" s="29" t="s">
        <v>56</v>
      </c>
      <c r="D138" s="31">
        <v>0.016</v>
      </c>
      <c r="E138" s="31">
        <v>601.77</v>
      </c>
      <c r="F138" s="29">
        <f t="shared" si="5"/>
        <v>9.62832</v>
      </c>
      <c r="G138" s="63"/>
      <c r="H138" s="60"/>
      <c r="I138" s="61"/>
    </row>
    <row r="139" spans="1:9" ht="14.25" customHeight="1">
      <c r="A139" s="29"/>
      <c r="B139" s="30" t="s">
        <v>58</v>
      </c>
      <c r="C139" s="29" t="s">
        <v>56</v>
      </c>
      <c r="D139" s="31">
        <v>0.124</v>
      </c>
      <c r="E139" s="29">
        <v>139.08</v>
      </c>
      <c r="F139" s="29">
        <f t="shared" si="5"/>
        <v>17.24592</v>
      </c>
      <c r="G139" s="63"/>
      <c r="H139" s="60"/>
      <c r="I139" s="61"/>
    </row>
    <row r="140" spans="1:9" ht="13.5" customHeight="1">
      <c r="A140" s="29"/>
      <c r="B140" s="30" t="s">
        <v>55</v>
      </c>
      <c r="C140" s="29" t="s">
        <v>22</v>
      </c>
      <c r="D140" s="31">
        <v>2</v>
      </c>
      <c r="E140" s="31">
        <v>11.45</v>
      </c>
      <c r="F140" s="29">
        <f t="shared" si="5"/>
        <v>22.9</v>
      </c>
      <c r="G140" s="63"/>
      <c r="H140" s="60"/>
      <c r="I140" s="61"/>
    </row>
    <row r="141" spans="1:9" ht="16.5" customHeight="1">
      <c r="A141" s="64"/>
      <c r="B141" s="64" t="s">
        <v>21</v>
      </c>
      <c r="C141" s="64"/>
      <c r="D141" s="65">
        <f>D137+D133+D129+D125+D121</f>
        <v>31</v>
      </c>
      <c r="E141" s="64"/>
      <c r="F141" s="70">
        <f>SUM(F121:F140)</f>
        <v>19225.473280000002</v>
      </c>
      <c r="G141" s="96"/>
      <c r="H141" s="97"/>
      <c r="I141" s="98"/>
    </row>
    <row r="142" spans="1:9" ht="15.75">
      <c r="A142" s="29"/>
      <c r="B142" s="95" t="s">
        <v>503</v>
      </c>
      <c r="C142" s="93"/>
      <c r="D142" s="93"/>
      <c r="E142" s="93"/>
      <c r="F142" s="93"/>
      <c r="G142" s="93"/>
      <c r="H142" s="93"/>
      <c r="I142" s="94"/>
    </row>
    <row r="143" spans="1:9" ht="15">
      <c r="A143" s="29"/>
      <c r="B143" s="62" t="s">
        <v>148</v>
      </c>
      <c r="C143" s="62" t="s">
        <v>22</v>
      </c>
      <c r="D143" s="62">
        <v>82</v>
      </c>
      <c r="E143" s="29">
        <v>240.63</v>
      </c>
      <c r="F143" s="62">
        <f>D143*E143</f>
        <v>19731.66</v>
      </c>
      <c r="G143" s="92"/>
      <c r="H143" s="93"/>
      <c r="I143" s="94"/>
    </row>
    <row r="144" spans="1:9" ht="15">
      <c r="A144" s="29"/>
      <c r="B144" s="62" t="s">
        <v>769</v>
      </c>
      <c r="C144" s="62" t="s">
        <v>22</v>
      </c>
      <c r="D144" s="62">
        <v>61</v>
      </c>
      <c r="E144" s="29">
        <v>240.63</v>
      </c>
      <c r="F144" s="62">
        <f>D144*E144</f>
        <v>14678.43</v>
      </c>
      <c r="G144" s="92"/>
      <c r="H144" s="93"/>
      <c r="I144" s="94"/>
    </row>
    <row r="145" spans="1:9" ht="15">
      <c r="A145" s="29"/>
      <c r="B145" s="62" t="s">
        <v>768</v>
      </c>
      <c r="C145" s="62" t="s">
        <v>22</v>
      </c>
      <c r="D145" s="62">
        <v>22</v>
      </c>
      <c r="E145" s="29">
        <v>240.63</v>
      </c>
      <c r="F145" s="62">
        <f>D145*E145</f>
        <v>5293.86</v>
      </c>
      <c r="G145" s="63"/>
      <c r="H145" s="60"/>
      <c r="I145" s="61"/>
    </row>
    <row r="146" spans="1:9" ht="15">
      <c r="A146" s="29"/>
      <c r="B146" s="62" t="s">
        <v>149</v>
      </c>
      <c r="C146" s="62" t="s">
        <v>22</v>
      </c>
      <c r="D146" s="62">
        <v>51</v>
      </c>
      <c r="E146" s="29">
        <v>240.63</v>
      </c>
      <c r="F146" s="62">
        <f>D146*E146</f>
        <v>12272.13</v>
      </c>
      <c r="G146" s="63"/>
      <c r="H146" s="60"/>
      <c r="I146" s="61"/>
    </row>
    <row r="147" spans="1:9" ht="15.75">
      <c r="A147" s="64"/>
      <c r="B147" s="64" t="s">
        <v>23</v>
      </c>
      <c r="C147" s="64" t="s">
        <v>22</v>
      </c>
      <c r="D147" s="73">
        <f>SUM(D143:D146)</f>
        <v>216</v>
      </c>
      <c r="E147" s="64"/>
      <c r="F147" s="70">
        <f>SUM(F143:F146)</f>
        <v>51976.079999999994</v>
      </c>
      <c r="G147" s="96"/>
      <c r="H147" s="97"/>
      <c r="I147" s="98"/>
    </row>
    <row r="148" spans="1:9" ht="15.75">
      <c r="A148" s="32"/>
      <c r="B148" s="32" t="s">
        <v>32</v>
      </c>
      <c r="C148" s="32"/>
      <c r="D148" s="41"/>
      <c r="E148" s="32"/>
      <c r="F148" s="33">
        <f>F141+F102+F77+F53+F34+F105+F108+F111+F114+F147+F119</f>
        <v>695957.1032799999</v>
      </c>
      <c r="G148" s="89"/>
      <c r="H148" s="90"/>
      <c r="I148" s="91"/>
    </row>
    <row r="149" spans="1:9" ht="15.75">
      <c r="A149" s="34"/>
      <c r="B149" s="35" t="s">
        <v>33</v>
      </c>
      <c r="C149" s="35"/>
      <c r="D149" s="35"/>
      <c r="E149" s="35"/>
      <c r="F149" s="35"/>
      <c r="G149" s="35"/>
      <c r="H149" s="35"/>
      <c r="I149" s="34"/>
    </row>
    <row r="150" spans="1:9" ht="15.75">
      <c r="A150" s="34"/>
      <c r="B150" s="35" t="s">
        <v>34</v>
      </c>
      <c r="C150" s="35"/>
      <c r="D150" s="35"/>
      <c r="E150" s="35"/>
      <c r="F150" s="35"/>
      <c r="G150" s="35" t="s">
        <v>35</v>
      </c>
      <c r="H150" s="35"/>
      <c r="I150" s="34"/>
    </row>
    <row r="151" spans="2:8" ht="12.75">
      <c r="B151" s="1"/>
      <c r="C151" s="1"/>
      <c r="D151" s="1"/>
      <c r="E151" s="1"/>
      <c r="F151" s="1"/>
      <c r="G151" s="1"/>
      <c r="H151" s="1"/>
    </row>
    <row r="155" spans="2:6" ht="12.75" hidden="1">
      <c r="B155" s="4" t="s">
        <v>722</v>
      </c>
      <c r="C155">
        <v>6</v>
      </c>
      <c r="D155">
        <v>6</v>
      </c>
      <c r="E155">
        <v>2</v>
      </c>
      <c r="F155">
        <v>1.5</v>
      </c>
    </row>
    <row r="156" ht="12.75" hidden="1">
      <c r="B156" t="s">
        <v>771</v>
      </c>
    </row>
    <row r="157" ht="12.75" hidden="1">
      <c r="B157" t="s">
        <v>772</v>
      </c>
    </row>
    <row r="158" spans="2:8" ht="12.75" hidden="1">
      <c r="B158" t="s">
        <v>774</v>
      </c>
      <c r="C158">
        <v>97</v>
      </c>
      <c r="D158">
        <v>86</v>
      </c>
      <c r="E158">
        <v>26</v>
      </c>
      <c r="F158">
        <v>78</v>
      </c>
      <c r="G158">
        <v>96</v>
      </c>
      <c r="H158">
        <v>29</v>
      </c>
    </row>
    <row r="159" ht="12.75" hidden="1">
      <c r="B159" t="s">
        <v>778</v>
      </c>
    </row>
    <row r="160" ht="12.75" hidden="1">
      <c r="B160" s="6"/>
    </row>
    <row r="161" ht="12.75" hidden="1">
      <c r="B161" s="42" t="s">
        <v>179</v>
      </c>
    </row>
    <row r="162" ht="12.75" hidden="1">
      <c r="B162" t="s">
        <v>771</v>
      </c>
    </row>
    <row r="163" ht="12.75" hidden="1">
      <c r="B163" t="s">
        <v>793</v>
      </c>
    </row>
    <row r="164" ht="12.75" hidden="1">
      <c r="B164" t="s">
        <v>69</v>
      </c>
    </row>
    <row r="165" ht="12.75" hidden="1">
      <c r="B165" t="s">
        <v>782</v>
      </c>
    </row>
    <row r="166" ht="12.75" hidden="1">
      <c r="B166" t="s">
        <v>794</v>
      </c>
    </row>
    <row r="167" ht="12.75" hidden="1">
      <c r="B167" t="s">
        <v>68</v>
      </c>
    </row>
    <row r="168" ht="12.75" hidden="1">
      <c r="B168" t="s">
        <v>2</v>
      </c>
    </row>
    <row r="169" ht="12.75" hidden="1"/>
    <row r="170" ht="12.75" hidden="1"/>
  </sheetData>
  <sheetProtection/>
  <mergeCells count="84">
    <mergeCell ref="A1:I1"/>
    <mergeCell ref="A2:I2"/>
    <mergeCell ref="A3:I3"/>
    <mergeCell ref="G4:I4"/>
    <mergeCell ref="G5:I5"/>
    <mergeCell ref="B7:I7"/>
    <mergeCell ref="G9:I9"/>
    <mergeCell ref="G17:I17"/>
    <mergeCell ref="G19:I19"/>
    <mergeCell ref="G27:I27"/>
    <mergeCell ref="G20:I20"/>
    <mergeCell ref="G21:I21"/>
    <mergeCell ref="G18:I18"/>
    <mergeCell ref="G46:I46"/>
    <mergeCell ref="G51:I51"/>
    <mergeCell ref="G52:I52"/>
    <mergeCell ref="G53:I53"/>
    <mergeCell ref="B54:I54"/>
    <mergeCell ref="G34:I34"/>
    <mergeCell ref="B35:I35"/>
    <mergeCell ref="G37:I37"/>
    <mergeCell ref="G39:I39"/>
    <mergeCell ref="G45:I45"/>
    <mergeCell ref="G79:I79"/>
    <mergeCell ref="G73:I73"/>
    <mergeCell ref="G76:I76"/>
    <mergeCell ref="G72:I72"/>
    <mergeCell ref="G75:I75"/>
    <mergeCell ref="G77:I77"/>
    <mergeCell ref="B78:I78"/>
    <mergeCell ref="G87:I87"/>
    <mergeCell ref="G89:I89"/>
    <mergeCell ref="G91:I91"/>
    <mergeCell ref="G94:I94"/>
    <mergeCell ref="G95:I95"/>
    <mergeCell ref="G96:I96"/>
    <mergeCell ref="G92:I92"/>
    <mergeCell ref="G93:I93"/>
    <mergeCell ref="G137:I137"/>
    <mergeCell ref="G141:I141"/>
    <mergeCell ref="G114:I114"/>
    <mergeCell ref="B120:I120"/>
    <mergeCell ref="B103:I103"/>
    <mergeCell ref="G105:I105"/>
    <mergeCell ref="G148:I148"/>
    <mergeCell ref="G98:I98"/>
    <mergeCell ref="B109:I109"/>
    <mergeCell ref="G111:I111"/>
    <mergeCell ref="B112:I112"/>
    <mergeCell ref="G113:I113"/>
    <mergeCell ref="B142:I142"/>
    <mergeCell ref="B106:I106"/>
    <mergeCell ref="G108:I108"/>
    <mergeCell ref="G121:I121"/>
    <mergeCell ref="G84:I84"/>
    <mergeCell ref="G129:I129"/>
    <mergeCell ref="G133:I133"/>
    <mergeCell ref="G110:I110"/>
    <mergeCell ref="G125:I125"/>
    <mergeCell ref="G97:I97"/>
    <mergeCell ref="G99:I99"/>
    <mergeCell ref="G100:I100"/>
    <mergeCell ref="G101:I101"/>
    <mergeCell ref="G102:I102"/>
    <mergeCell ref="G48:I48"/>
    <mergeCell ref="G47:I47"/>
    <mergeCell ref="G90:I90"/>
    <mergeCell ref="G85:I85"/>
    <mergeCell ref="G86:I86"/>
    <mergeCell ref="G81:I81"/>
    <mergeCell ref="G80:I80"/>
    <mergeCell ref="G83:I83"/>
    <mergeCell ref="G88:I88"/>
    <mergeCell ref="G82:I82"/>
    <mergeCell ref="G147:I147"/>
    <mergeCell ref="G143:I143"/>
    <mergeCell ref="G144:I144"/>
    <mergeCell ref="G25:I25"/>
    <mergeCell ref="G26:I26"/>
    <mergeCell ref="G28:I28"/>
    <mergeCell ref="G29:I29"/>
    <mergeCell ref="B115:I115"/>
    <mergeCell ref="G119:I119"/>
    <mergeCell ref="G36:I36"/>
  </mergeCells>
  <printOptions/>
  <pageMargins left="0.28" right="0.18" top="0.22" bottom="0.23" header="0.2" footer="0.2"/>
  <pageSetup fitToHeight="0" fitToWidth="1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157"/>
  <sheetViews>
    <sheetView zoomScalePageLayoutView="0" workbookViewId="0" topLeftCell="A34">
      <selection activeCell="J69" sqref="J69"/>
    </sheetView>
  </sheetViews>
  <sheetFormatPr defaultColWidth="9.140625" defaultRowHeight="12.75"/>
  <cols>
    <col min="1" max="1" width="5.28125" style="0" customWidth="1"/>
    <col min="2" max="2" width="37.57421875" style="0" customWidth="1"/>
    <col min="3" max="3" width="7.28125" style="0" customWidth="1"/>
    <col min="4" max="4" width="10.57421875" style="0" customWidth="1"/>
    <col min="5" max="5" width="8.7109375" style="0" customWidth="1"/>
    <col min="6" max="6" width="13.8515625" style="0" customWidth="1"/>
    <col min="9" max="9" width="22.00390625" style="0" customWidth="1"/>
  </cols>
  <sheetData>
    <row r="1" spans="1:9" ht="12" customHeight="1">
      <c r="A1" s="83" t="s">
        <v>3</v>
      </c>
      <c r="B1" s="84"/>
      <c r="C1" s="84"/>
      <c r="D1" s="84"/>
      <c r="E1" s="84"/>
      <c r="F1" s="84"/>
      <c r="G1" s="84"/>
      <c r="H1" s="84"/>
      <c r="I1" s="85"/>
    </row>
    <row r="2" spans="1:9" ht="15.75">
      <c r="A2" s="83" t="s">
        <v>278</v>
      </c>
      <c r="B2" s="84"/>
      <c r="C2" s="84"/>
      <c r="D2" s="84"/>
      <c r="E2" s="84"/>
      <c r="F2" s="84"/>
      <c r="G2" s="84"/>
      <c r="H2" s="84"/>
      <c r="I2" s="85"/>
    </row>
    <row r="3" spans="1:9" ht="15.75">
      <c r="A3" s="86" t="s">
        <v>4</v>
      </c>
      <c r="B3" s="87"/>
      <c r="C3" s="87"/>
      <c r="D3" s="87"/>
      <c r="E3" s="87"/>
      <c r="F3" s="87"/>
      <c r="G3" s="87"/>
      <c r="H3" s="87"/>
      <c r="I3" s="88"/>
    </row>
    <row r="4" spans="1:9" ht="15.75">
      <c r="A4" s="32" t="s">
        <v>5</v>
      </c>
      <c r="B4" s="32" t="s">
        <v>6</v>
      </c>
      <c r="C4" s="32" t="s">
        <v>7</v>
      </c>
      <c r="D4" s="32" t="s">
        <v>8</v>
      </c>
      <c r="E4" s="32" t="s">
        <v>9</v>
      </c>
      <c r="F4" s="32" t="s">
        <v>10</v>
      </c>
      <c r="G4" s="105" t="s">
        <v>11</v>
      </c>
      <c r="H4" s="106"/>
      <c r="I4" s="107"/>
    </row>
    <row r="5" spans="1:9" ht="14.25" customHeight="1">
      <c r="A5" s="32" t="s">
        <v>38</v>
      </c>
      <c r="B5" s="32" t="s">
        <v>12</v>
      </c>
      <c r="C5" s="32" t="s">
        <v>13</v>
      </c>
      <c r="D5" s="32" t="s">
        <v>14</v>
      </c>
      <c r="E5" s="32"/>
      <c r="F5" s="32"/>
      <c r="G5" s="105"/>
      <c r="H5" s="106"/>
      <c r="I5" s="107"/>
    </row>
    <row r="6" spans="1:9" ht="12" customHeight="1">
      <c r="A6" s="7"/>
      <c r="B6" s="8" t="s">
        <v>15</v>
      </c>
      <c r="C6" s="7"/>
      <c r="D6" s="7"/>
      <c r="E6" s="7"/>
      <c r="F6" s="7"/>
      <c r="G6" s="7"/>
      <c r="H6" s="7"/>
      <c r="I6" s="7"/>
    </row>
    <row r="7" spans="1:9" ht="11.25" customHeight="1">
      <c r="A7" s="7"/>
      <c r="B7" s="80" t="s">
        <v>16</v>
      </c>
      <c r="C7" s="81"/>
      <c r="D7" s="81"/>
      <c r="E7" s="81"/>
      <c r="F7" s="81"/>
      <c r="G7" s="81"/>
      <c r="H7" s="81"/>
      <c r="I7" s="82"/>
    </row>
    <row r="8" spans="1:9" ht="30">
      <c r="A8" s="10"/>
      <c r="B8" s="14" t="s">
        <v>347</v>
      </c>
      <c r="C8" s="10" t="s">
        <v>17</v>
      </c>
      <c r="D8" s="37">
        <v>17.3</v>
      </c>
      <c r="E8" s="29">
        <v>232</v>
      </c>
      <c r="F8" s="10">
        <f>D8*E8</f>
        <v>4013.6000000000004</v>
      </c>
      <c r="G8" s="11" t="s">
        <v>348</v>
      </c>
      <c r="H8" s="12"/>
      <c r="I8" s="13"/>
    </row>
    <row r="9" spans="1:9" ht="15">
      <c r="A9" s="10"/>
      <c r="B9" s="14" t="s">
        <v>323</v>
      </c>
      <c r="C9" s="10" t="s">
        <v>17</v>
      </c>
      <c r="D9" s="37">
        <v>2.5</v>
      </c>
      <c r="E9" s="29">
        <v>232</v>
      </c>
      <c r="F9" s="10">
        <f aca="true" t="shared" si="0" ref="F9:F33">D9*E9</f>
        <v>580</v>
      </c>
      <c r="G9" s="11" t="s">
        <v>199</v>
      </c>
      <c r="H9" s="12"/>
      <c r="I9" s="13"/>
    </row>
    <row r="10" spans="1:9" ht="15">
      <c r="A10" s="10"/>
      <c r="B10" s="14" t="s">
        <v>353</v>
      </c>
      <c r="C10" s="10" t="s">
        <v>17</v>
      </c>
      <c r="D10" s="37">
        <v>60</v>
      </c>
      <c r="E10" s="29">
        <v>232</v>
      </c>
      <c r="F10" s="10">
        <f>D10*E10</f>
        <v>13920</v>
      </c>
      <c r="G10" s="11" t="s">
        <v>45</v>
      </c>
      <c r="H10" s="12"/>
      <c r="I10" s="13"/>
    </row>
    <row r="11" spans="1:9" ht="15">
      <c r="A11" s="10"/>
      <c r="B11" s="14" t="s">
        <v>346</v>
      </c>
      <c r="C11" s="10" t="s">
        <v>17</v>
      </c>
      <c r="D11" s="37">
        <v>2</v>
      </c>
      <c r="E11" s="29">
        <v>232</v>
      </c>
      <c r="F11" s="10">
        <f>D11*E11</f>
        <v>464</v>
      </c>
      <c r="G11" s="11" t="s">
        <v>45</v>
      </c>
      <c r="H11" s="12"/>
      <c r="I11" s="13"/>
    </row>
    <row r="12" spans="1:9" ht="15">
      <c r="A12" s="10"/>
      <c r="B12" s="14" t="s">
        <v>350</v>
      </c>
      <c r="C12" s="10" t="s">
        <v>17</v>
      </c>
      <c r="D12" s="37">
        <v>11</v>
      </c>
      <c r="E12" s="29">
        <v>232</v>
      </c>
      <c r="F12" s="10">
        <f t="shared" si="0"/>
        <v>2552</v>
      </c>
      <c r="G12" s="11" t="s">
        <v>45</v>
      </c>
      <c r="H12" s="12"/>
      <c r="I12" s="13"/>
    </row>
    <row r="13" spans="1:9" ht="15">
      <c r="A13" s="10"/>
      <c r="B13" s="14" t="s">
        <v>354</v>
      </c>
      <c r="C13" s="10" t="s">
        <v>17</v>
      </c>
      <c r="D13" s="37">
        <v>182.5</v>
      </c>
      <c r="E13" s="29">
        <v>232</v>
      </c>
      <c r="F13" s="10">
        <f t="shared" si="0"/>
        <v>42340</v>
      </c>
      <c r="G13" s="11" t="s">
        <v>355</v>
      </c>
      <c r="H13" s="12"/>
      <c r="I13" s="13"/>
    </row>
    <row r="14" spans="1:9" ht="15">
      <c r="A14" s="10"/>
      <c r="B14" s="14" t="s">
        <v>326</v>
      </c>
      <c r="C14" s="10" t="s">
        <v>17</v>
      </c>
      <c r="D14" s="37">
        <v>2</v>
      </c>
      <c r="E14" s="29">
        <v>232</v>
      </c>
      <c r="F14" s="10">
        <f t="shared" si="0"/>
        <v>464</v>
      </c>
      <c r="G14" s="11" t="s">
        <v>45</v>
      </c>
      <c r="H14" s="12"/>
      <c r="I14" s="13"/>
    </row>
    <row r="15" spans="1:9" ht="15">
      <c r="A15" s="10"/>
      <c r="B15" s="14" t="s">
        <v>219</v>
      </c>
      <c r="C15" s="10" t="s">
        <v>17</v>
      </c>
      <c r="D15" s="21">
        <v>1</v>
      </c>
      <c r="E15" s="29">
        <v>232</v>
      </c>
      <c r="F15" s="10">
        <f>D15*E15</f>
        <v>232</v>
      </c>
      <c r="G15" s="11" t="s">
        <v>199</v>
      </c>
      <c r="H15" s="12"/>
      <c r="I15" s="13"/>
    </row>
    <row r="16" spans="1:9" ht="13.5" customHeight="1">
      <c r="A16" s="10"/>
      <c r="B16" s="14" t="s">
        <v>307</v>
      </c>
      <c r="C16" s="10" t="s">
        <v>17</v>
      </c>
      <c r="D16" s="37">
        <v>2</v>
      </c>
      <c r="E16" s="29">
        <v>232</v>
      </c>
      <c r="F16" s="10">
        <f t="shared" si="0"/>
        <v>464</v>
      </c>
      <c r="G16" s="11" t="s">
        <v>45</v>
      </c>
      <c r="H16" s="12"/>
      <c r="I16" s="13"/>
    </row>
    <row r="17" spans="1:9" ht="14.25" customHeight="1">
      <c r="A17" s="10"/>
      <c r="B17" s="14" t="s">
        <v>319</v>
      </c>
      <c r="C17" s="10" t="s">
        <v>17</v>
      </c>
      <c r="D17" s="37">
        <v>1.5</v>
      </c>
      <c r="E17" s="29">
        <v>232</v>
      </c>
      <c r="F17" s="10">
        <f>D17*E17</f>
        <v>348</v>
      </c>
      <c r="G17" s="11" t="s">
        <v>37</v>
      </c>
      <c r="H17" s="12"/>
      <c r="I17" s="13"/>
    </row>
    <row r="18" spans="1:9" ht="15.75" customHeight="1">
      <c r="A18" s="10"/>
      <c r="B18" s="14" t="s">
        <v>312</v>
      </c>
      <c r="C18" s="10" t="s">
        <v>17</v>
      </c>
      <c r="D18" s="37">
        <v>3</v>
      </c>
      <c r="E18" s="29">
        <v>232</v>
      </c>
      <c r="F18" s="10">
        <f t="shared" si="0"/>
        <v>696</v>
      </c>
      <c r="G18" s="11" t="s">
        <v>75</v>
      </c>
      <c r="H18" s="12"/>
      <c r="I18" s="13"/>
    </row>
    <row r="19" spans="1:9" ht="13.5" customHeight="1">
      <c r="A19" s="10"/>
      <c r="B19" s="14" t="s">
        <v>286</v>
      </c>
      <c r="C19" s="10" t="s">
        <v>17</v>
      </c>
      <c r="D19" s="37">
        <v>2.8</v>
      </c>
      <c r="E19" s="29">
        <v>232</v>
      </c>
      <c r="F19" s="10">
        <f>D19*E19</f>
        <v>649.5999999999999</v>
      </c>
      <c r="G19" s="11" t="s">
        <v>257</v>
      </c>
      <c r="H19" s="12"/>
      <c r="I19" s="13"/>
    </row>
    <row r="20" spans="1:9" ht="14.25" customHeight="1">
      <c r="A20" s="10"/>
      <c r="B20" s="14" t="s">
        <v>344</v>
      </c>
      <c r="C20" s="10" t="s">
        <v>17</v>
      </c>
      <c r="D20" s="37">
        <v>10</v>
      </c>
      <c r="E20" s="29">
        <v>232</v>
      </c>
      <c r="F20" s="10">
        <f t="shared" si="0"/>
        <v>2320</v>
      </c>
      <c r="G20" s="11" t="s">
        <v>343</v>
      </c>
      <c r="H20" s="12"/>
      <c r="I20" s="13"/>
    </row>
    <row r="21" spans="1:9" ht="14.25" customHeight="1">
      <c r="A21" s="10"/>
      <c r="B21" s="14" t="s">
        <v>202</v>
      </c>
      <c r="C21" s="10" t="s">
        <v>17</v>
      </c>
      <c r="D21" s="37">
        <v>1</v>
      </c>
      <c r="E21" s="29">
        <v>232</v>
      </c>
      <c r="F21" s="10">
        <f t="shared" si="0"/>
        <v>232</v>
      </c>
      <c r="G21" s="11" t="s">
        <v>19</v>
      </c>
      <c r="H21" s="12"/>
      <c r="I21" s="13"/>
    </row>
    <row r="22" spans="1:9" ht="15">
      <c r="A22" s="10"/>
      <c r="B22" s="14" t="s">
        <v>287</v>
      </c>
      <c r="C22" s="10" t="s">
        <v>17</v>
      </c>
      <c r="D22" s="28">
        <v>21.2</v>
      </c>
      <c r="E22" s="29">
        <v>232</v>
      </c>
      <c r="F22" s="10">
        <f t="shared" si="0"/>
        <v>4918.4</v>
      </c>
      <c r="G22" s="11" t="s">
        <v>288</v>
      </c>
      <c r="H22" s="12"/>
      <c r="I22" s="13"/>
    </row>
    <row r="23" spans="1:9" ht="15">
      <c r="A23" s="10"/>
      <c r="B23" s="14" t="s">
        <v>78</v>
      </c>
      <c r="C23" s="10" t="s">
        <v>17</v>
      </c>
      <c r="D23" s="28">
        <v>110</v>
      </c>
      <c r="E23" s="29">
        <v>405.61</v>
      </c>
      <c r="F23" s="10">
        <f>D23*E23</f>
        <v>44617.1</v>
      </c>
      <c r="G23" s="11" t="s">
        <v>361</v>
      </c>
      <c r="H23" s="12"/>
      <c r="I23" s="13"/>
    </row>
    <row r="24" spans="1:9" ht="15">
      <c r="A24" s="10"/>
      <c r="B24" s="14" t="s">
        <v>293</v>
      </c>
      <c r="C24" s="10" t="s">
        <v>17</v>
      </c>
      <c r="D24" s="28">
        <v>1</v>
      </c>
      <c r="E24" s="29">
        <v>232</v>
      </c>
      <c r="F24" s="10">
        <f t="shared" si="0"/>
        <v>232</v>
      </c>
      <c r="G24" s="11" t="s">
        <v>19</v>
      </c>
      <c r="H24" s="12"/>
      <c r="I24" s="13"/>
    </row>
    <row r="25" spans="1:9" ht="15">
      <c r="A25" s="10"/>
      <c r="B25" s="14" t="s">
        <v>294</v>
      </c>
      <c r="C25" s="10" t="s">
        <v>17</v>
      </c>
      <c r="D25" s="28">
        <v>1</v>
      </c>
      <c r="E25" s="29">
        <v>232</v>
      </c>
      <c r="F25" s="10">
        <f t="shared" si="0"/>
        <v>232</v>
      </c>
      <c r="G25" s="11" t="s">
        <v>19</v>
      </c>
      <c r="H25" s="12"/>
      <c r="I25" s="13"/>
    </row>
    <row r="26" spans="1:9" ht="15">
      <c r="A26" s="10"/>
      <c r="B26" s="14" t="s">
        <v>279</v>
      </c>
      <c r="C26" s="10" t="s">
        <v>17</v>
      </c>
      <c r="D26" s="28">
        <v>21</v>
      </c>
      <c r="E26" s="29">
        <v>232</v>
      </c>
      <c r="F26" s="10">
        <f t="shared" si="0"/>
        <v>4872</v>
      </c>
      <c r="G26" s="11" t="s">
        <v>45</v>
      </c>
      <c r="H26" s="12"/>
      <c r="I26" s="13"/>
    </row>
    <row r="27" spans="1:9" ht="15">
      <c r="A27" s="10"/>
      <c r="B27" s="14" t="s">
        <v>245</v>
      </c>
      <c r="C27" s="10" t="s">
        <v>17</v>
      </c>
      <c r="D27" s="28">
        <v>80</v>
      </c>
      <c r="E27" s="29">
        <v>405.61</v>
      </c>
      <c r="F27" s="10">
        <f t="shared" si="0"/>
        <v>32448.800000000003</v>
      </c>
      <c r="G27" s="11" t="s">
        <v>361</v>
      </c>
      <c r="H27" s="12"/>
      <c r="I27" s="13"/>
    </row>
    <row r="28" spans="1:9" ht="15">
      <c r="A28" s="10"/>
      <c r="B28" s="14" t="s">
        <v>245</v>
      </c>
      <c r="C28" s="10" t="s">
        <v>17</v>
      </c>
      <c r="D28" s="28">
        <v>10</v>
      </c>
      <c r="E28" s="29">
        <v>459.41</v>
      </c>
      <c r="F28" s="10">
        <f>D28*E28</f>
        <v>4594.1</v>
      </c>
      <c r="G28" s="11" t="s">
        <v>361</v>
      </c>
      <c r="H28" s="12"/>
      <c r="I28" s="13"/>
    </row>
    <row r="29" spans="1:9" ht="15">
      <c r="A29" s="10"/>
      <c r="B29" s="14" t="s">
        <v>338</v>
      </c>
      <c r="C29" s="10" t="s">
        <v>17</v>
      </c>
      <c r="D29" s="28">
        <v>27</v>
      </c>
      <c r="E29" s="29">
        <v>232</v>
      </c>
      <c r="F29" s="10">
        <f>D29*E29</f>
        <v>6264</v>
      </c>
      <c r="G29" s="11" t="s">
        <v>20</v>
      </c>
      <c r="H29" s="12"/>
      <c r="I29" s="13"/>
    </row>
    <row r="30" spans="1:9" ht="15">
      <c r="A30" s="10"/>
      <c r="B30" s="14" t="s">
        <v>283</v>
      </c>
      <c r="C30" s="10" t="s">
        <v>17</v>
      </c>
      <c r="D30" s="39">
        <v>8</v>
      </c>
      <c r="E30" s="29">
        <v>232</v>
      </c>
      <c r="F30" s="10">
        <f>D30*E30</f>
        <v>1856</v>
      </c>
      <c r="G30" s="11" t="s">
        <v>264</v>
      </c>
      <c r="H30" s="12"/>
      <c r="I30" s="13"/>
    </row>
    <row r="31" spans="1:9" ht="15">
      <c r="A31" s="10"/>
      <c r="B31" s="14" t="s">
        <v>295</v>
      </c>
      <c r="C31" s="10" t="s">
        <v>17</v>
      </c>
      <c r="D31" s="39">
        <v>1</v>
      </c>
      <c r="E31" s="29">
        <v>232</v>
      </c>
      <c r="F31" s="10">
        <f t="shared" si="0"/>
        <v>232</v>
      </c>
      <c r="G31" s="11" t="s">
        <v>19</v>
      </c>
      <c r="H31" s="12"/>
      <c r="I31" s="13"/>
    </row>
    <row r="32" spans="1:9" ht="15">
      <c r="A32" s="10"/>
      <c r="B32" s="14" t="s">
        <v>332</v>
      </c>
      <c r="C32" s="10" t="s">
        <v>17</v>
      </c>
      <c r="D32" s="39">
        <v>62</v>
      </c>
      <c r="E32" s="29">
        <v>232</v>
      </c>
      <c r="F32" s="10">
        <f>D32*E32</f>
        <v>14384</v>
      </c>
      <c r="G32" s="11" t="s">
        <v>20</v>
      </c>
      <c r="H32" s="12"/>
      <c r="I32" s="13"/>
    </row>
    <row r="33" spans="1:9" ht="15">
      <c r="A33" s="10"/>
      <c r="B33" s="14" t="s">
        <v>296</v>
      </c>
      <c r="C33" s="10" t="s">
        <v>17</v>
      </c>
      <c r="D33" s="39">
        <v>1</v>
      </c>
      <c r="E33" s="29">
        <v>232</v>
      </c>
      <c r="F33" s="10">
        <f t="shared" si="0"/>
        <v>232</v>
      </c>
      <c r="G33" s="11" t="s">
        <v>19</v>
      </c>
      <c r="H33" s="12"/>
      <c r="I33" s="13"/>
    </row>
    <row r="34" spans="1:9" ht="15">
      <c r="A34" s="10"/>
      <c r="B34" s="14" t="s">
        <v>367</v>
      </c>
      <c r="C34" s="10" t="s">
        <v>17</v>
      </c>
      <c r="D34" s="39">
        <v>20</v>
      </c>
      <c r="E34" s="29">
        <v>232</v>
      </c>
      <c r="F34" s="10">
        <f aca="true" t="shared" si="1" ref="F34:F40">D34*E34</f>
        <v>4640</v>
      </c>
      <c r="G34" s="11" t="s">
        <v>20</v>
      </c>
      <c r="H34" s="12"/>
      <c r="I34" s="13"/>
    </row>
    <row r="35" spans="1:9" ht="15">
      <c r="A35" s="10"/>
      <c r="B35" s="14" t="s">
        <v>368</v>
      </c>
      <c r="C35" s="10" t="s">
        <v>17</v>
      </c>
      <c r="D35" s="39">
        <v>27.9</v>
      </c>
      <c r="E35" s="29">
        <v>232</v>
      </c>
      <c r="F35" s="10">
        <f t="shared" si="1"/>
        <v>6472.799999999999</v>
      </c>
      <c r="G35" s="11" t="s">
        <v>20</v>
      </c>
      <c r="H35" s="12"/>
      <c r="I35" s="13"/>
    </row>
    <row r="36" spans="1:9" ht="15">
      <c r="A36" s="10"/>
      <c r="B36" s="14" t="s">
        <v>340</v>
      </c>
      <c r="C36" s="10" t="s">
        <v>17</v>
      </c>
      <c r="D36" s="39">
        <v>20</v>
      </c>
      <c r="E36" s="29">
        <v>232</v>
      </c>
      <c r="F36" s="10">
        <f t="shared" si="1"/>
        <v>4640</v>
      </c>
      <c r="G36" s="11" t="s">
        <v>342</v>
      </c>
      <c r="H36" s="12"/>
      <c r="I36" s="13"/>
    </row>
    <row r="37" spans="1:9" ht="15">
      <c r="A37" s="10"/>
      <c r="B37" s="14" t="s">
        <v>369</v>
      </c>
      <c r="C37" s="10" t="s">
        <v>17</v>
      </c>
      <c r="D37" s="39">
        <v>4</v>
      </c>
      <c r="E37" s="29">
        <v>232</v>
      </c>
      <c r="F37" s="10">
        <f t="shared" si="1"/>
        <v>928</v>
      </c>
      <c r="G37" s="11" t="s">
        <v>362</v>
      </c>
      <c r="H37" s="12"/>
      <c r="I37" s="13"/>
    </row>
    <row r="38" spans="1:9" ht="15">
      <c r="A38" s="10"/>
      <c r="B38" s="14" t="s">
        <v>289</v>
      </c>
      <c r="C38" s="10" t="s">
        <v>17</v>
      </c>
      <c r="D38" s="39">
        <v>1.2</v>
      </c>
      <c r="E38" s="29">
        <v>232</v>
      </c>
      <c r="F38" s="10">
        <f t="shared" si="1"/>
        <v>278.4</v>
      </c>
      <c r="G38" s="11" t="s">
        <v>290</v>
      </c>
      <c r="H38" s="12"/>
      <c r="I38" s="13"/>
    </row>
    <row r="39" spans="1:9" ht="15">
      <c r="A39" s="10"/>
      <c r="B39" s="14" t="s">
        <v>370</v>
      </c>
      <c r="C39" s="10" t="s">
        <v>17</v>
      </c>
      <c r="D39" s="39">
        <v>90</v>
      </c>
      <c r="E39" s="29">
        <v>405.61</v>
      </c>
      <c r="F39" s="10">
        <f t="shared" si="1"/>
        <v>36504.9</v>
      </c>
      <c r="G39" s="11" t="s">
        <v>290</v>
      </c>
      <c r="H39" s="12"/>
      <c r="I39" s="13"/>
    </row>
    <row r="40" spans="1:9" ht="15">
      <c r="A40" s="10"/>
      <c r="B40" s="14" t="s">
        <v>370</v>
      </c>
      <c r="C40" s="10" t="s">
        <v>17</v>
      </c>
      <c r="D40" s="39">
        <v>20</v>
      </c>
      <c r="E40" s="29">
        <v>459.41</v>
      </c>
      <c r="F40" s="10">
        <f t="shared" si="1"/>
        <v>9188.2</v>
      </c>
      <c r="G40" s="11" t="s">
        <v>290</v>
      </c>
      <c r="H40" s="12"/>
      <c r="I40" s="13"/>
    </row>
    <row r="41" spans="1:9" ht="18.75" customHeight="1">
      <c r="A41" s="15"/>
      <c r="B41" s="16" t="s">
        <v>21</v>
      </c>
      <c r="C41" s="16" t="s">
        <v>17</v>
      </c>
      <c r="D41" s="25">
        <f>SUM(D8:D40)</f>
        <v>824.9</v>
      </c>
      <c r="E41" s="16"/>
      <c r="F41" s="40">
        <f>SUM(F8:F40)</f>
        <v>246809.9</v>
      </c>
      <c r="G41" s="108"/>
      <c r="H41" s="109"/>
      <c r="I41" s="110"/>
    </row>
    <row r="42" spans="1:9" ht="15.75">
      <c r="A42" s="19"/>
      <c r="B42" s="80" t="s">
        <v>24</v>
      </c>
      <c r="C42" s="81"/>
      <c r="D42" s="81"/>
      <c r="E42" s="81"/>
      <c r="F42" s="81"/>
      <c r="G42" s="81"/>
      <c r="H42" s="81"/>
      <c r="I42" s="82"/>
    </row>
    <row r="43" spans="1:9" ht="15">
      <c r="A43" s="9"/>
      <c r="B43" s="14" t="s">
        <v>302</v>
      </c>
      <c r="C43" s="19" t="s">
        <v>22</v>
      </c>
      <c r="D43" s="31">
        <v>1</v>
      </c>
      <c r="E43" s="29">
        <v>782</v>
      </c>
      <c r="F43" s="19">
        <f aca="true" t="shared" si="2" ref="F43:F63">D43*E43</f>
        <v>782</v>
      </c>
      <c r="G43" s="74" t="s">
        <v>37</v>
      </c>
      <c r="H43" s="75"/>
      <c r="I43" s="76"/>
    </row>
    <row r="44" spans="1:9" ht="15">
      <c r="A44" s="20"/>
      <c r="B44" s="14" t="s">
        <v>310</v>
      </c>
      <c r="C44" s="19" t="s">
        <v>22</v>
      </c>
      <c r="D44" s="31">
        <v>2</v>
      </c>
      <c r="E44" s="29">
        <v>782</v>
      </c>
      <c r="F44" s="19">
        <f t="shared" si="2"/>
        <v>1564</v>
      </c>
      <c r="G44" s="74" t="s">
        <v>37</v>
      </c>
      <c r="H44" s="75"/>
      <c r="I44" s="76"/>
    </row>
    <row r="45" spans="1:9" ht="15">
      <c r="A45" s="20">
        <v>63</v>
      </c>
      <c r="B45" s="14" t="s">
        <v>311</v>
      </c>
      <c r="C45" s="19" t="s">
        <v>22</v>
      </c>
      <c r="D45" s="31">
        <v>1</v>
      </c>
      <c r="E45" s="29">
        <v>782</v>
      </c>
      <c r="F45" s="19">
        <f>D45*E45</f>
        <v>782</v>
      </c>
      <c r="G45" s="74" t="s">
        <v>37</v>
      </c>
      <c r="H45" s="75"/>
      <c r="I45" s="76"/>
    </row>
    <row r="46" spans="1:9" ht="15">
      <c r="A46" s="20"/>
      <c r="B46" s="14" t="s">
        <v>219</v>
      </c>
      <c r="C46" s="19" t="s">
        <v>22</v>
      </c>
      <c r="D46" s="31">
        <v>1</v>
      </c>
      <c r="E46" s="29">
        <v>782</v>
      </c>
      <c r="F46" s="19">
        <f t="shared" si="2"/>
        <v>782</v>
      </c>
      <c r="G46" s="74" t="s">
        <v>37</v>
      </c>
      <c r="H46" s="75"/>
      <c r="I46" s="76"/>
    </row>
    <row r="47" spans="1:9" ht="15">
      <c r="A47" s="20"/>
      <c r="B47" s="14" t="s">
        <v>316</v>
      </c>
      <c r="C47" s="19" t="s">
        <v>22</v>
      </c>
      <c r="D47" s="31">
        <v>1</v>
      </c>
      <c r="E47" s="29">
        <v>782</v>
      </c>
      <c r="F47" s="19">
        <f>D47*E47</f>
        <v>782</v>
      </c>
      <c r="G47" s="74" t="s">
        <v>37</v>
      </c>
      <c r="H47" s="75"/>
      <c r="I47" s="76"/>
    </row>
    <row r="48" spans="1:9" ht="15">
      <c r="A48" s="9"/>
      <c r="B48" s="14" t="s">
        <v>306</v>
      </c>
      <c r="C48" s="19" t="s">
        <v>22</v>
      </c>
      <c r="D48" s="31">
        <v>1</v>
      </c>
      <c r="E48" s="29">
        <v>782</v>
      </c>
      <c r="F48" s="19">
        <f t="shared" si="2"/>
        <v>782</v>
      </c>
      <c r="G48" s="74" t="s">
        <v>37</v>
      </c>
      <c r="H48" s="75"/>
      <c r="I48" s="76"/>
    </row>
    <row r="49" spans="1:9" ht="15">
      <c r="A49" s="27"/>
      <c r="B49" s="14" t="s">
        <v>319</v>
      </c>
      <c r="C49" s="19" t="s">
        <v>22</v>
      </c>
      <c r="D49" s="31">
        <v>1</v>
      </c>
      <c r="E49" s="29">
        <v>782</v>
      </c>
      <c r="F49" s="19">
        <f t="shared" si="2"/>
        <v>782</v>
      </c>
      <c r="G49" s="74" t="s">
        <v>37</v>
      </c>
      <c r="H49" s="75"/>
      <c r="I49" s="76"/>
    </row>
    <row r="50" spans="1:9" ht="15">
      <c r="A50" s="20"/>
      <c r="B50" s="14" t="s">
        <v>320</v>
      </c>
      <c r="C50" s="19" t="s">
        <v>22</v>
      </c>
      <c r="D50" s="31">
        <v>1</v>
      </c>
      <c r="E50" s="29">
        <v>782</v>
      </c>
      <c r="F50" s="19">
        <f t="shared" si="2"/>
        <v>782</v>
      </c>
      <c r="G50" s="74" t="s">
        <v>37</v>
      </c>
      <c r="H50" s="75"/>
      <c r="I50" s="76"/>
    </row>
    <row r="51" spans="1:9" ht="15">
      <c r="A51" s="20"/>
      <c r="B51" s="14" t="s">
        <v>324</v>
      </c>
      <c r="C51" s="19" t="s">
        <v>22</v>
      </c>
      <c r="D51" s="31">
        <v>2</v>
      </c>
      <c r="E51" s="29">
        <v>782</v>
      </c>
      <c r="F51" s="19">
        <f>D51*E51</f>
        <v>1564</v>
      </c>
      <c r="G51" s="74" t="s">
        <v>37</v>
      </c>
      <c r="H51" s="75"/>
      <c r="I51" s="76"/>
    </row>
    <row r="52" spans="1:9" ht="15">
      <c r="A52" s="20"/>
      <c r="B52" s="14" t="s">
        <v>357</v>
      </c>
      <c r="C52" s="19" t="s">
        <v>22</v>
      </c>
      <c r="D52" s="31">
        <v>3</v>
      </c>
      <c r="E52" s="29">
        <v>782</v>
      </c>
      <c r="F52" s="19">
        <f t="shared" si="2"/>
        <v>2346</v>
      </c>
      <c r="G52" s="74" t="s">
        <v>37</v>
      </c>
      <c r="H52" s="75"/>
      <c r="I52" s="76"/>
    </row>
    <row r="53" spans="1:9" ht="15">
      <c r="A53" s="20"/>
      <c r="B53" s="14" t="s">
        <v>358</v>
      </c>
      <c r="C53" s="19" t="s">
        <v>22</v>
      </c>
      <c r="D53" s="31">
        <v>1</v>
      </c>
      <c r="E53" s="29">
        <v>782</v>
      </c>
      <c r="F53" s="19">
        <f>D53*E53</f>
        <v>782</v>
      </c>
      <c r="G53" s="74" t="s">
        <v>45</v>
      </c>
      <c r="H53" s="75"/>
      <c r="I53" s="76"/>
    </row>
    <row r="54" spans="1:9" ht="15">
      <c r="A54" s="10"/>
      <c r="B54" s="14" t="s">
        <v>366</v>
      </c>
      <c r="C54" s="19" t="s">
        <v>22</v>
      </c>
      <c r="D54" s="31">
        <v>2</v>
      </c>
      <c r="E54" s="29">
        <v>782</v>
      </c>
      <c r="F54" s="10">
        <f t="shared" si="2"/>
        <v>1564</v>
      </c>
      <c r="G54" s="11" t="s">
        <v>362</v>
      </c>
      <c r="H54" s="12"/>
      <c r="I54" s="13"/>
    </row>
    <row r="55" spans="1:9" ht="15">
      <c r="A55" s="10"/>
      <c r="B55" s="14" t="s">
        <v>293</v>
      </c>
      <c r="C55" s="19" t="s">
        <v>22</v>
      </c>
      <c r="D55" s="31">
        <v>1</v>
      </c>
      <c r="E55" s="29">
        <v>782</v>
      </c>
      <c r="F55" s="10">
        <f>D55*E55</f>
        <v>782</v>
      </c>
      <c r="G55" s="11" t="s">
        <v>19</v>
      </c>
      <c r="H55" s="12"/>
      <c r="I55" s="13"/>
    </row>
    <row r="56" spans="1:9" ht="15">
      <c r="A56" s="10"/>
      <c r="B56" s="14" t="s">
        <v>294</v>
      </c>
      <c r="C56" s="19" t="s">
        <v>22</v>
      </c>
      <c r="D56" s="31">
        <v>1</v>
      </c>
      <c r="E56" s="29">
        <v>782</v>
      </c>
      <c r="F56" s="10">
        <f>D56*E56</f>
        <v>782</v>
      </c>
      <c r="G56" s="11" t="s">
        <v>19</v>
      </c>
      <c r="H56" s="12"/>
      <c r="I56" s="13"/>
    </row>
    <row r="57" spans="1:9" ht="15">
      <c r="A57" s="10"/>
      <c r="B57" s="14" t="s">
        <v>279</v>
      </c>
      <c r="C57" s="19" t="s">
        <v>22</v>
      </c>
      <c r="D57" s="31">
        <v>1</v>
      </c>
      <c r="E57" s="29">
        <v>782</v>
      </c>
      <c r="F57" s="10">
        <f t="shared" si="2"/>
        <v>782</v>
      </c>
      <c r="G57" s="11" t="s">
        <v>264</v>
      </c>
      <c r="H57" s="12"/>
      <c r="I57" s="13"/>
    </row>
    <row r="58" spans="1:9" ht="15">
      <c r="A58" s="10"/>
      <c r="B58" s="14" t="s">
        <v>336</v>
      </c>
      <c r="C58" s="19" t="s">
        <v>22</v>
      </c>
      <c r="D58" s="31">
        <v>125</v>
      </c>
      <c r="E58" s="29">
        <v>782</v>
      </c>
      <c r="F58" s="10">
        <f>D58*E58</f>
        <v>97750</v>
      </c>
      <c r="G58" s="11" t="s">
        <v>299</v>
      </c>
      <c r="H58" s="12"/>
      <c r="I58" s="13"/>
    </row>
    <row r="59" spans="1:9" ht="15">
      <c r="A59" s="10"/>
      <c r="B59" s="14" t="s">
        <v>283</v>
      </c>
      <c r="C59" s="19" t="s">
        <v>22</v>
      </c>
      <c r="D59" s="31">
        <v>2</v>
      </c>
      <c r="E59" s="29">
        <v>782</v>
      </c>
      <c r="F59" s="10">
        <f t="shared" si="2"/>
        <v>1564</v>
      </c>
      <c r="G59" s="11" t="s">
        <v>264</v>
      </c>
      <c r="H59" s="12"/>
      <c r="I59" s="13"/>
    </row>
    <row r="60" spans="1:9" ht="15">
      <c r="A60" s="10"/>
      <c r="B60" s="14" t="s">
        <v>295</v>
      </c>
      <c r="C60" s="19" t="s">
        <v>22</v>
      </c>
      <c r="D60" s="31">
        <v>1</v>
      </c>
      <c r="E60" s="29">
        <v>782</v>
      </c>
      <c r="F60" s="10">
        <f>D60*E60</f>
        <v>782</v>
      </c>
      <c r="G60" s="11" t="s">
        <v>264</v>
      </c>
      <c r="H60" s="12"/>
      <c r="I60" s="13"/>
    </row>
    <row r="61" spans="1:9" ht="15">
      <c r="A61" s="10"/>
      <c r="B61" s="14" t="s">
        <v>332</v>
      </c>
      <c r="C61" s="19" t="s">
        <v>22</v>
      </c>
      <c r="D61" s="31">
        <v>213</v>
      </c>
      <c r="E61" s="29">
        <v>782</v>
      </c>
      <c r="F61" s="10">
        <f>D61*E61</f>
        <v>166566</v>
      </c>
      <c r="G61" s="11" t="s">
        <v>299</v>
      </c>
      <c r="H61" s="12"/>
      <c r="I61" s="13"/>
    </row>
    <row r="62" spans="1:9" ht="15">
      <c r="A62" s="20"/>
      <c r="B62" s="14" t="s">
        <v>340</v>
      </c>
      <c r="C62" s="19" t="s">
        <v>22</v>
      </c>
      <c r="D62" s="31">
        <v>1</v>
      </c>
      <c r="E62" s="29">
        <v>782</v>
      </c>
      <c r="F62" s="19">
        <f>D62*E62</f>
        <v>782</v>
      </c>
      <c r="G62" s="11" t="s">
        <v>341</v>
      </c>
      <c r="H62" s="12"/>
      <c r="I62" s="13"/>
    </row>
    <row r="63" spans="1:9" ht="15">
      <c r="A63" s="20"/>
      <c r="B63" s="14" t="s">
        <v>281</v>
      </c>
      <c r="C63" s="19" t="s">
        <v>22</v>
      </c>
      <c r="D63" s="31">
        <v>1</v>
      </c>
      <c r="E63" s="29">
        <v>782</v>
      </c>
      <c r="F63" s="19">
        <f t="shared" si="2"/>
        <v>782</v>
      </c>
      <c r="G63" s="11" t="s">
        <v>37</v>
      </c>
      <c r="H63" s="12"/>
      <c r="I63" s="13"/>
    </row>
    <row r="64" spans="1:9" ht="15.75">
      <c r="A64" s="16"/>
      <c r="B64" s="16" t="s">
        <v>21</v>
      </c>
      <c r="C64" s="16" t="s">
        <v>22</v>
      </c>
      <c r="D64" s="25">
        <f>SUM(D43:D63)</f>
        <v>363</v>
      </c>
      <c r="E64" s="16"/>
      <c r="F64" s="16">
        <f>SUM(F43:F63)</f>
        <v>283866</v>
      </c>
      <c r="G64" s="77"/>
      <c r="H64" s="78"/>
      <c r="I64" s="79"/>
    </row>
    <row r="65" spans="1:9" ht="15.75">
      <c r="A65" s="19"/>
      <c r="B65" s="80" t="s">
        <v>42</v>
      </c>
      <c r="C65" s="81"/>
      <c r="D65" s="81"/>
      <c r="E65" s="81"/>
      <c r="F65" s="81"/>
      <c r="G65" s="81"/>
      <c r="H65" s="81"/>
      <c r="I65" s="82"/>
    </row>
    <row r="66" spans="1:9" ht="15">
      <c r="A66" s="20"/>
      <c r="B66" s="14" t="s">
        <v>305</v>
      </c>
      <c r="C66" s="19" t="s">
        <v>22</v>
      </c>
      <c r="D66" s="21">
        <v>1</v>
      </c>
      <c r="E66" s="29">
        <v>460.24</v>
      </c>
      <c r="F66" s="19">
        <f>D66*E66</f>
        <v>460.24</v>
      </c>
      <c r="G66" s="26" t="s">
        <v>37</v>
      </c>
      <c r="H66" s="23"/>
      <c r="I66" s="24"/>
    </row>
    <row r="67" spans="1:9" ht="15">
      <c r="A67" s="20"/>
      <c r="B67" s="14" t="s">
        <v>317</v>
      </c>
      <c r="C67" s="19" t="s">
        <v>22</v>
      </c>
      <c r="D67" s="21">
        <v>1</v>
      </c>
      <c r="E67" s="29">
        <v>460.24</v>
      </c>
      <c r="F67" s="19">
        <f>D67*E67</f>
        <v>460.24</v>
      </c>
      <c r="G67" s="26" t="s">
        <v>37</v>
      </c>
      <c r="H67" s="23"/>
      <c r="I67" s="24"/>
    </row>
    <row r="68" spans="1:9" ht="15">
      <c r="A68" s="20"/>
      <c r="B68" s="14" t="s">
        <v>318</v>
      </c>
      <c r="C68" s="19" t="s">
        <v>22</v>
      </c>
      <c r="D68" s="21">
        <v>1</v>
      </c>
      <c r="E68" s="29">
        <v>460.24</v>
      </c>
      <c r="F68" s="19">
        <f>D68*E68</f>
        <v>460.24</v>
      </c>
      <c r="G68" s="26" t="s">
        <v>37</v>
      </c>
      <c r="H68" s="23"/>
      <c r="I68" s="24"/>
    </row>
    <row r="69" spans="1:9" ht="15.75">
      <c r="A69" s="16"/>
      <c r="B69" s="16" t="s">
        <v>21</v>
      </c>
      <c r="C69" s="16" t="s">
        <v>22</v>
      </c>
      <c r="D69" s="25">
        <f>SUM(D66:D68)</f>
        <v>3</v>
      </c>
      <c r="E69" s="16"/>
      <c r="F69" s="16">
        <f>SUM(F66:F68)</f>
        <v>1380.72</v>
      </c>
      <c r="G69" s="77"/>
      <c r="H69" s="78"/>
      <c r="I69" s="79"/>
    </row>
    <row r="70" spans="1:9" ht="12" customHeight="1">
      <c r="A70" s="19"/>
      <c r="B70" s="80" t="s">
        <v>25</v>
      </c>
      <c r="C70" s="81"/>
      <c r="D70" s="81"/>
      <c r="E70" s="81"/>
      <c r="F70" s="81"/>
      <c r="G70" s="81"/>
      <c r="H70" s="81"/>
      <c r="I70" s="82"/>
    </row>
    <row r="71" spans="1:9" ht="15">
      <c r="A71" s="27"/>
      <c r="B71" s="29" t="s">
        <v>328</v>
      </c>
      <c r="C71" s="19" t="s">
        <v>22</v>
      </c>
      <c r="D71" s="21">
        <v>2</v>
      </c>
      <c r="E71" s="29">
        <v>171.64</v>
      </c>
      <c r="F71" s="19">
        <f aca="true" t="shared" si="3" ref="F71:F93">D71*E71</f>
        <v>343.28</v>
      </c>
      <c r="G71" s="26" t="s">
        <v>37</v>
      </c>
      <c r="H71" s="23"/>
      <c r="I71" s="24"/>
    </row>
    <row r="72" spans="1:9" ht="15">
      <c r="A72" s="27"/>
      <c r="B72" s="29" t="s">
        <v>250</v>
      </c>
      <c r="C72" s="19" t="s">
        <v>22</v>
      </c>
      <c r="D72" s="21">
        <v>6</v>
      </c>
      <c r="E72" s="29">
        <v>171.64</v>
      </c>
      <c r="F72" s="19">
        <f aca="true" t="shared" si="4" ref="F72:F77">D72*E72</f>
        <v>1029.84</v>
      </c>
      <c r="G72" s="36" t="s">
        <v>362</v>
      </c>
      <c r="H72" s="23"/>
      <c r="I72" s="24"/>
    </row>
    <row r="73" spans="1:9" ht="15">
      <c r="A73" s="27"/>
      <c r="B73" s="29" t="s">
        <v>176</v>
      </c>
      <c r="C73" s="19" t="s">
        <v>22</v>
      </c>
      <c r="D73" s="21">
        <v>6</v>
      </c>
      <c r="E73" s="29">
        <v>171.64</v>
      </c>
      <c r="F73" s="19">
        <f t="shared" si="4"/>
        <v>1029.84</v>
      </c>
      <c r="G73" s="36" t="s">
        <v>362</v>
      </c>
      <c r="H73" s="23"/>
      <c r="I73" s="24"/>
    </row>
    <row r="74" spans="1:9" ht="15">
      <c r="A74" s="27"/>
      <c r="B74" s="29" t="s">
        <v>241</v>
      </c>
      <c r="C74" s="19" t="s">
        <v>22</v>
      </c>
      <c r="D74" s="21">
        <v>6</v>
      </c>
      <c r="E74" s="29">
        <v>171.64</v>
      </c>
      <c r="F74" s="19">
        <f t="shared" si="4"/>
        <v>1029.84</v>
      </c>
      <c r="G74" s="36" t="s">
        <v>362</v>
      </c>
      <c r="H74" s="23"/>
      <c r="I74" s="24"/>
    </row>
    <row r="75" spans="1:9" ht="15">
      <c r="A75" s="27"/>
      <c r="B75" s="29" t="s">
        <v>247</v>
      </c>
      <c r="C75" s="19" t="s">
        <v>22</v>
      </c>
      <c r="D75" s="21">
        <v>12</v>
      </c>
      <c r="E75" s="29">
        <v>171.64</v>
      </c>
      <c r="F75" s="19">
        <f t="shared" si="4"/>
        <v>2059.68</v>
      </c>
      <c r="G75" s="36" t="s">
        <v>362</v>
      </c>
      <c r="H75" s="23"/>
      <c r="I75" s="24"/>
    </row>
    <row r="76" spans="1:9" ht="15">
      <c r="A76" s="27"/>
      <c r="B76" s="29" t="s">
        <v>54</v>
      </c>
      <c r="C76" s="19" t="s">
        <v>22</v>
      </c>
      <c r="D76" s="21">
        <v>12</v>
      </c>
      <c r="E76" s="29">
        <v>171.64</v>
      </c>
      <c r="F76" s="19">
        <f t="shared" si="4"/>
        <v>2059.68</v>
      </c>
      <c r="G76" s="36" t="s">
        <v>362</v>
      </c>
      <c r="H76" s="23"/>
      <c r="I76" s="24"/>
    </row>
    <row r="77" spans="1:9" ht="15">
      <c r="A77" s="27"/>
      <c r="B77" s="29" t="s">
        <v>251</v>
      </c>
      <c r="C77" s="19" t="s">
        <v>22</v>
      </c>
      <c r="D77" s="21">
        <v>3</v>
      </c>
      <c r="E77" s="29">
        <v>171.64</v>
      </c>
      <c r="F77" s="19">
        <f t="shared" si="4"/>
        <v>514.92</v>
      </c>
      <c r="G77" s="36" t="s">
        <v>362</v>
      </c>
      <c r="H77" s="23"/>
      <c r="I77" s="24"/>
    </row>
    <row r="78" spans="1:9" ht="15">
      <c r="A78" s="27"/>
      <c r="B78" s="29" t="s">
        <v>61</v>
      </c>
      <c r="C78" s="19" t="s">
        <v>22</v>
      </c>
      <c r="D78" s="21">
        <v>12</v>
      </c>
      <c r="E78" s="29">
        <v>171.64</v>
      </c>
      <c r="F78" s="19">
        <f t="shared" si="3"/>
        <v>2059.68</v>
      </c>
      <c r="G78" s="36" t="s">
        <v>362</v>
      </c>
      <c r="H78" s="23"/>
      <c r="I78" s="24"/>
    </row>
    <row r="79" spans="1:9" ht="15">
      <c r="A79" s="27"/>
      <c r="B79" s="29" t="s">
        <v>243</v>
      </c>
      <c r="C79" s="19" t="s">
        <v>22</v>
      </c>
      <c r="D79" s="21">
        <v>15</v>
      </c>
      <c r="E79" s="29">
        <v>171.64</v>
      </c>
      <c r="F79" s="19">
        <f>D79*E79</f>
        <v>2574.6</v>
      </c>
      <c r="G79" s="36" t="s">
        <v>362</v>
      </c>
      <c r="H79" s="23"/>
      <c r="I79" s="24"/>
    </row>
    <row r="80" spans="1:9" ht="15">
      <c r="A80" s="27"/>
      <c r="B80" s="29" t="s">
        <v>248</v>
      </c>
      <c r="C80" s="19" t="s">
        <v>22</v>
      </c>
      <c r="D80" s="21">
        <v>30</v>
      </c>
      <c r="E80" s="29">
        <v>171.64</v>
      </c>
      <c r="F80" s="19">
        <f>D80*E80</f>
        <v>5149.2</v>
      </c>
      <c r="G80" s="36" t="s">
        <v>362</v>
      </c>
      <c r="H80" s="23"/>
      <c r="I80" s="24"/>
    </row>
    <row r="81" spans="1:9" ht="15">
      <c r="A81" s="27"/>
      <c r="B81" s="29" t="s">
        <v>65</v>
      </c>
      <c r="C81" s="19" t="s">
        <v>22</v>
      </c>
      <c r="D81" s="21">
        <v>6</v>
      </c>
      <c r="E81" s="29">
        <v>171.64</v>
      </c>
      <c r="F81" s="19">
        <f>D81*E81</f>
        <v>1029.84</v>
      </c>
      <c r="G81" s="36" t="s">
        <v>362</v>
      </c>
      <c r="H81" s="23"/>
      <c r="I81" s="24"/>
    </row>
    <row r="82" spans="1:9" ht="15">
      <c r="A82" s="27"/>
      <c r="B82" s="29" t="s">
        <v>303</v>
      </c>
      <c r="C82" s="19" t="s">
        <v>22</v>
      </c>
      <c r="D82" s="21">
        <v>4</v>
      </c>
      <c r="E82" s="29">
        <v>171.64</v>
      </c>
      <c r="F82" s="19">
        <f t="shared" si="3"/>
        <v>686.56</v>
      </c>
      <c r="G82" s="36" t="s">
        <v>363</v>
      </c>
      <c r="H82" s="23"/>
      <c r="I82" s="24"/>
    </row>
    <row r="83" spans="1:9" ht="15">
      <c r="A83" s="27"/>
      <c r="B83" s="29" t="s">
        <v>364</v>
      </c>
      <c r="C83" s="19" t="s">
        <v>22</v>
      </c>
      <c r="D83" s="21">
        <v>7</v>
      </c>
      <c r="E83" s="29">
        <v>171.64</v>
      </c>
      <c r="F83" s="19">
        <f t="shared" si="3"/>
        <v>1201.48</v>
      </c>
      <c r="G83" s="26" t="s">
        <v>365</v>
      </c>
      <c r="H83" s="23"/>
      <c r="I83" s="24"/>
    </row>
    <row r="84" spans="1:9" ht="15">
      <c r="A84" s="27"/>
      <c r="B84" s="29" t="s">
        <v>330</v>
      </c>
      <c r="C84" s="19" t="s">
        <v>22</v>
      </c>
      <c r="D84" s="21">
        <v>1</v>
      </c>
      <c r="E84" s="29">
        <v>171.64</v>
      </c>
      <c r="F84" s="19">
        <f t="shared" si="3"/>
        <v>171.64</v>
      </c>
      <c r="G84" s="36" t="s">
        <v>43</v>
      </c>
      <c r="H84" s="23"/>
      <c r="I84" s="24"/>
    </row>
    <row r="85" spans="1:9" ht="15">
      <c r="A85" s="27"/>
      <c r="B85" s="29" t="s">
        <v>72</v>
      </c>
      <c r="C85" s="19" t="s">
        <v>22</v>
      </c>
      <c r="D85" s="21">
        <v>9</v>
      </c>
      <c r="E85" s="29">
        <v>171.64</v>
      </c>
      <c r="F85" s="19">
        <f t="shared" si="3"/>
        <v>1544.7599999999998</v>
      </c>
      <c r="G85" s="36" t="s">
        <v>362</v>
      </c>
      <c r="H85" s="23"/>
      <c r="I85" s="24"/>
    </row>
    <row r="86" spans="1:9" ht="15">
      <c r="A86" s="27"/>
      <c r="B86" s="29" t="s">
        <v>245</v>
      </c>
      <c r="C86" s="19" t="s">
        <v>22</v>
      </c>
      <c r="D86" s="21">
        <v>9</v>
      </c>
      <c r="E86" s="29">
        <v>171.64</v>
      </c>
      <c r="F86" s="19">
        <f t="shared" si="3"/>
        <v>1544.7599999999998</v>
      </c>
      <c r="G86" s="36" t="s">
        <v>362</v>
      </c>
      <c r="H86" s="23"/>
      <c r="I86" s="24"/>
    </row>
    <row r="87" spans="1:9" ht="15">
      <c r="A87" s="27"/>
      <c r="B87" s="29" t="s">
        <v>331</v>
      </c>
      <c r="C87" s="19" t="s">
        <v>22</v>
      </c>
      <c r="D87" s="21">
        <v>1</v>
      </c>
      <c r="E87" s="29">
        <v>171.64</v>
      </c>
      <c r="F87" s="19">
        <f t="shared" si="3"/>
        <v>171.64</v>
      </c>
      <c r="G87" s="36" t="s">
        <v>43</v>
      </c>
      <c r="H87" s="23"/>
      <c r="I87" s="24"/>
    </row>
    <row r="88" spans="1:9" ht="15">
      <c r="A88" s="27"/>
      <c r="B88" s="29" t="s">
        <v>321</v>
      </c>
      <c r="C88" s="19" t="s">
        <v>22</v>
      </c>
      <c r="D88" s="21">
        <v>1</v>
      </c>
      <c r="E88" s="29">
        <v>171.64</v>
      </c>
      <c r="F88" s="19">
        <f t="shared" si="3"/>
        <v>171.64</v>
      </c>
      <c r="G88" s="36" t="s">
        <v>37</v>
      </c>
      <c r="H88" s="23"/>
      <c r="I88" s="24"/>
    </row>
    <row r="89" spans="1:9" ht="15">
      <c r="A89" s="27"/>
      <c r="B89" s="29" t="s">
        <v>240</v>
      </c>
      <c r="C89" s="19" t="s">
        <v>22</v>
      </c>
      <c r="D89" s="21">
        <v>6</v>
      </c>
      <c r="E89" s="29">
        <v>171.64</v>
      </c>
      <c r="F89" s="19">
        <f>D89*E89</f>
        <v>1029.84</v>
      </c>
      <c r="G89" s="36" t="s">
        <v>362</v>
      </c>
      <c r="H89" s="23"/>
      <c r="I89" s="24"/>
    </row>
    <row r="90" spans="1:9" ht="15">
      <c r="A90" s="27"/>
      <c r="B90" s="29" t="s">
        <v>244</v>
      </c>
      <c r="C90" s="19" t="s">
        <v>22</v>
      </c>
      <c r="D90" s="21">
        <v>3</v>
      </c>
      <c r="E90" s="29">
        <v>171.64</v>
      </c>
      <c r="F90" s="19">
        <f>D90*E90</f>
        <v>514.92</v>
      </c>
      <c r="G90" s="36" t="s">
        <v>362</v>
      </c>
      <c r="H90" s="23"/>
      <c r="I90" s="24"/>
    </row>
    <row r="91" spans="1:9" ht="15">
      <c r="A91" s="27"/>
      <c r="B91" s="29" t="s">
        <v>81</v>
      </c>
      <c r="C91" s="19" t="s">
        <v>22</v>
      </c>
      <c r="D91" s="21">
        <v>9</v>
      </c>
      <c r="E91" s="29">
        <v>171.64</v>
      </c>
      <c r="F91" s="19">
        <f>D91*E91</f>
        <v>1544.7599999999998</v>
      </c>
      <c r="G91" s="36" t="s">
        <v>362</v>
      </c>
      <c r="H91" s="23"/>
      <c r="I91" s="24"/>
    </row>
    <row r="92" spans="1:9" ht="15">
      <c r="A92" s="27"/>
      <c r="B92" s="14" t="s">
        <v>327</v>
      </c>
      <c r="C92" s="19" t="s">
        <v>22</v>
      </c>
      <c r="D92" s="21">
        <v>2</v>
      </c>
      <c r="E92" s="29">
        <v>171.64</v>
      </c>
      <c r="F92" s="19">
        <f t="shared" si="3"/>
        <v>343.28</v>
      </c>
      <c r="G92" s="74" t="s">
        <v>37</v>
      </c>
      <c r="H92" s="75"/>
      <c r="I92" s="76"/>
    </row>
    <row r="93" spans="1:9" ht="15">
      <c r="A93" s="27"/>
      <c r="B93" s="14" t="s">
        <v>352</v>
      </c>
      <c r="C93" s="19" t="s">
        <v>22</v>
      </c>
      <c r="D93" s="21">
        <v>4</v>
      </c>
      <c r="E93" s="29">
        <v>171.64</v>
      </c>
      <c r="F93" s="19">
        <f t="shared" si="3"/>
        <v>686.56</v>
      </c>
      <c r="G93" s="74" t="s">
        <v>37</v>
      </c>
      <c r="H93" s="75"/>
      <c r="I93" s="76"/>
    </row>
    <row r="94" spans="1:9" ht="13.5" customHeight="1">
      <c r="A94" s="16"/>
      <c r="B94" s="16" t="s">
        <v>21</v>
      </c>
      <c r="C94" s="16" t="s">
        <v>22</v>
      </c>
      <c r="D94" s="25">
        <f>SUM(D71:D93)</f>
        <v>166</v>
      </c>
      <c r="E94" s="16"/>
      <c r="F94" s="16">
        <f>SUM(F71:F93)</f>
        <v>28492.239999999994</v>
      </c>
      <c r="G94" s="77"/>
      <c r="H94" s="78"/>
      <c r="I94" s="79"/>
    </row>
    <row r="95" spans="1:9" ht="15.75" customHeight="1">
      <c r="A95" s="19"/>
      <c r="B95" s="80" t="s">
        <v>26</v>
      </c>
      <c r="C95" s="81"/>
      <c r="D95" s="81"/>
      <c r="E95" s="81"/>
      <c r="F95" s="81"/>
      <c r="G95" s="81"/>
      <c r="H95" s="81"/>
      <c r="I95" s="82"/>
    </row>
    <row r="96" spans="1:9" ht="15">
      <c r="A96" s="9"/>
      <c r="B96" s="14" t="s">
        <v>313</v>
      </c>
      <c r="C96" s="19" t="s">
        <v>22</v>
      </c>
      <c r="D96" s="21">
        <v>6</v>
      </c>
      <c r="E96" s="29">
        <v>178.13</v>
      </c>
      <c r="F96" s="19">
        <f aca="true" t="shared" si="5" ref="F96:F122">D96*E96</f>
        <v>1068.78</v>
      </c>
      <c r="G96" s="74" t="s">
        <v>60</v>
      </c>
      <c r="H96" s="75"/>
      <c r="I96" s="76"/>
    </row>
    <row r="97" spans="1:9" ht="15">
      <c r="A97" s="9"/>
      <c r="B97" s="14" t="s">
        <v>356</v>
      </c>
      <c r="C97" s="19" t="s">
        <v>22</v>
      </c>
      <c r="D97" s="28">
        <v>48</v>
      </c>
      <c r="E97" s="29">
        <v>178.13</v>
      </c>
      <c r="F97" s="19">
        <f t="shared" si="5"/>
        <v>8550.24</v>
      </c>
      <c r="G97" s="74" t="s">
        <v>60</v>
      </c>
      <c r="H97" s="75"/>
      <c r="I97" s="76"/>
    </row>
    <row r="98" spans="1:9" ht="15">
      <c r="A98" s="9"/>
      <c r="B98" s="14" t="s">
        <v>346</v>
      </c>
      <c r="C98" s="19" t="s">
        <v>22</v>
      </c>
      <c r="D98" s="28">
        <v>9</v>
      </c>
      <c r="E98" s="29">
        <v>178.13</v>
      </c>
      <c r="F98" s="19">
        <f>D98*E98</f>
        <v>1603.17</v>
      </c>
      <c r="G98" s="74" t="s">
        <v>60</v>
      </c>
      <c r="H98" s="75"/>
      <c r="I98" s="76"/>
    </row>
    <row r="99" spans="1:9" ht="15">
      <c r="A99" s="9"/>
      <c r="B99" s="14" t="s">
        <v>349</v>
      </c>
      <c r="C99" s="19" t="s">
        <v>22</v>
      </c>
      <c r="D99" s="28">
        <v>14</v>
      </c>
      <c r="E99" s="29">
        <v>178.13</v>
      </c>
      <c r="F99" s="19">
        <f t="shared" si="5"/>
        <v>2493.8199999999997</v>
      </c>
      <c r="G99" s="74" t="s">
        <v>60</v>
      </c>
      <c r="H99" s="75"/>
      <c r="I99" s="76"/>
    </row>
    <row r="100" spans="1:9" ht="15">
      <c r="A100" s="9"/>
      <c r="B100" s="14" t="s">
        <v>325</v>
      </c>
      <c r="C100" s="19" t="s">
        <v>22</v>
      </c>
      <c r="D100" s="28">
        <v>4</v>
      </c>
      <c r="E100" s="29">
        <v>178.13</v>
      </c>
      <c r="F100" s="19">
        <f t="shared" si="5"/>
        <v>712.52</v>
      </c>
      <c r="G100" s="74" t="s">
        <v>60</v>
      </c>
      <c r="H100" s="75"/>
      <c r="I100" s="76"/>
    </row>
    <row r="101" spans="1:9" ht="15">
      <c r="A101" s="9"/>
      <c r="B101" s="14" t="s">
        <v>351</v>
      </c>
      <c r="C101" s="19" t="s">
        <v>22</v>
      </c>
      <c r="D101" s="28">
        <v>5</v>
      </c>
      <c r="E101" s="29">
        <v>178.13</v>
      </c>
      <c r="F101" s="19">
        <f t="shared" si="5"/>
        <v>890.65</v>
      </c>
      <c r="G101" s="74" t="s">
        <v>60</v>
      </c>
      <c r="H101" s="75"/>
      <c r="I101" s="76"/>
    </row>
    <row r="102" spans="1:9" ht="15">
      <c r="A102" s="9"/>
      <c r="B102" s="14" t="s">
        <v>329</v>
      </c>
      <c r="C102" s="19" t="s">
        <v>22</v>
      </c>
      <c r="D102" s="28">
        <v>1</v>
      </c>
      <c r="E102" s="29">
        <v>178.13</v>
      </c>
      <c r="F102" s="19">
        <f t="shared" si="5"/>
        <v>178.13</v>
      </c>
      <c r="G102" s="74" t="s">
        <v>53</v>
      </c>
      <c r="H102" s="75"/>
      <c r="I102" s="76"/>
    </row>
    <row r="103" spans="1:9" ht="15">
      <c r="A103" s="9"/>
      <c r="B103" s="14" t="s">
        <v>307</v>
      </c>
      <c r="C103" s="19" t="s">
        <v>22</v>
      </c>
      <c r="D103" s="28">
        <v>1</v>
      </c>
      <c r="E103" s="29">
        <v>178.13</v>
      </c>
      <c r="F103" s="19">
        <f t="shared" si="5"/>
        <v>178.13</v>
      </c>
      <c r="G103" s="74" t="s">
        <v>308</v>
      </c>
      <c r="H103" s="75"/>
      <c r="I103" s="76"/>
    </row>
    <row r="104" spans="1:9" ht="15">
      <c r="A104" s="9"/>
      <c r="B104" s="14" t="s">
        <v>333</v>
      </c>
      <c r="C104" s="19" t="s">
        <v>22</v>
      </c>
      <c r="D104" s="28">
        <v>3</v>
      </c>
      <c r="E104" s="29">
        <v>178.13</v>
      </c>
      <c r="F104" s="19">
        <f>D104*E104</f>
        <v>534.39</v>
      </c>
      <c r="G104" s="74" t="s">
        <v>88</v>
      </c>
      <c r="H104" s="75"/>
      <c r="I104" s="76"/>
    </row>
    <row r="105" spans="1:9" ht="15">
      <c r="A105" s="9"/>
      <c r="B105" s="14" t="s">
        <v>309</v>
      </c>
      <c r="C105" s="19" t="s">
        <v>22</v>
      </c>
      <c r="D105" s="28">
        <v>1</v>
      </c>
      <c r="E105" s="29">
        <v>178.13</v>
      </c>
      <c r="F105" s="19">
        <f t="shared" si="5"/>
        <v>178.13</v>
      </c>
      <c r="G105" s="74" t="s">
        <v>88</v>
      </c>
      <c r="H105" s="75"/>
      <c r="I105" s="76"/>
    </row>
    <row r="106" spans="1:9" ht="15">
      <c r="A106" s="9"/>
      <c r="B106" s="14" t="s">
        <v>314</v>
      </c>
      <c r="C106" s="19" t="s">
        <v>22</v>
      </c>
      <c r="D106" s="28">
        <v>1</v>
      </c>
      <c r="E106" s="29">
        <v>178.13</v>
      </c>
      <c r="F106" s="19">
        <f t="shared" si="5"/>
        <v>178.13</v>
      </c>
      <c r="G106" s="74" t="s">
        <v>88</v>
      </c>
      <c r="H106" s="75"/>
      <c r="I106" s="76"/>
    </row>
    <row r="107" spans="1:9" ht="15">
      <c r="A107" s="9"/>
      <c r="B107" s="14" t="s">
        <v>296</v>
      </c>
      <c r="C107" s="19" t="s">
        <v>22</v>
      </c>
      <c r="D107" s="28">
        <v>1</v>
      </c>
      <c r="E107" s="29">
        <v>178.13</v>
      </c>
      <c r="F107" s="19">
        <f>D107*E107</f>
        <v>178.13</v>
      </c>
      <c r="G107" s="74" t="s">
        <v>88</v>
      </c>
      <c r="H107" s="75"/>
      <c r="I107" s="76"/>
    </row>
    <row r="108" spans="1:9" ht="15">
      <c r="A108" s="9"/>
      <c r="B108" s="14" t="s">
        <v>334</v>
      </c>
      <c r="C108" s="19" t="s">
        <v>22</v>
      </c>
      <c r="D108" s="28">
        <v>2</v>
      </c>
      <c r="E108" s="29">
        <v>178.13</v>
      </c>
      <c r="F108" s="19">
        <f t="shared" si="5"/>
        <v>356.26</v>
      </c>
      <c r="G108" s="74" t="s">
        <v>304</v>
      </c>
      <c r="H108" s="75"/>
      <c r="I108" s="76"/>
    </row>
    <row r="109" spans="1:9" ht="15">
      <c r="A109" s="9"/>
      <c r="B109" s="14" t="s">
        <v>315</v>
      </c>
      <c r="C109" s="19" t="s">
        <v>22</v>
      </c>
      <c r="D109" s="28">
        <v>1</v>
      </c>
      <c r="E109" s="29">
        <v>178.13</v>
      </c>
      <c r="F109" s="19">
        <f t="shared" si="5"/>
        <v>178.13</v>
      </c>
      <c r="G109" s="74" t="s">
        <v>88</v>
      </c>
      <c r="H109" s="75"/>
      <c r="I109" s="76"/>
    </row>
    <row r="110" spans="1:9" ht="15">
      <c r="A110" s="9"/>
      <c r="B110" s="14" t="s">
        <v>301</v>
      </c>
      <c r="C110" s="19" t="s">
        <v>22</v>
      </c>
      <c r="D110" s="31">
        <v>2</v>
      </c>
      <c r="E110" s="29">
        <v>178.13</v>
      </c>
      <c r="F110" s="19">
        <f t="shared" si="5"/>
        <v>356.26</v>
      </c>
      <c r="G110" s="112" t="s">
        <v>19</v>
      </c>
      <c r="H110" s="93"/>
      <c r="I110" s="94"/>
    </row>
    <row r="111" spans="1:9" ht="15">
      <c r="A111" s="9"/>
      <c r="B111" s="14" t="s">
        <v>298</v>
      </c>
      <c r="C111" s="19" t="s">
        <v>22</v>
      </c>
      <c r="D111" s="31">
        <v>1</v>
      </c>
      <c r="E111" s="29">
        <v>178.13</v>
      </c>
      <c r="F111" s="19">
        <f t="shared" si="5"/>
        <v>178.13</v>
      </c>
      <c r="G111" s="112" t="s">
        <v>19</v>
      </c>
      <c r="H111" s="93"/>
      <c r="I111" s="94"/>
    </row>
    <row r="112" spans="1:9" ht="15">
      <c r="A112" s="9"/>
      <c r="B112" s="14" t="s">
        <v>285</v>
      </c>
      <c r="C112" s="19" t="s">
        <v>22</v>
      </c>
      <c r="D112" s="31">
        <v>1</v>
      </c>
      <c r="E112" s="29">
        <v>178.13</v>
      </c>
      <c r="F112" s="19">
        <f>D112*E112</f>
        <v>178.13</v>
      </c>
      <c r="G112" s="112" t="s">
        <v>19</v>
      </c>
      <c r="H112" s="93"/>
      <c r="I112" s="94"/>
    </row>
    <row r="113" spans="1:9" ht="15">
      <c r="A113" s="9"/>
      <c r="B113" s="14" t="s">
        <v>359</v>
      </c>
      <c r="C113" s="19" t="s">
        <v>22</v>
      </c>
      <c r="D113" s="31">
        <v>4</v>
      </c>
      <c r="E113" s="29">
        <v>178.13</v>
      </c>
      <c r="F113" s="19">
        <f>D113*E113</f>
        <v>712.52</v>
      </c>
      <c r="G113" s="11" t="s">
        <v>19</v>
      </c>
      <c r="H113" s="44"/>
      <c r="I113" s="45"/>
    </row>
    <row r="114" spans="1:9" ht="15">
      <c r="A114" s="9"/>
      <c r="B114" s="14" t="s">
        <v>292</v>
      </c>
      <c r="C114" s="19" t="s">
        <v>22</v>
      </c>
      <c r="D114" s="31">
        <v>1</v>
      </c>
      <c r="E114" s="29">
        <v>178.13</v>
      </c>
      <c r="F114" s="19">
        <f>D114*E114</f>
        <v>178.13</v>
      </c>
      <c r="G114" s="11" t="s">
        <v>19</v>
      </c>
      <c r="H114" s="44"/>
      <c r="I114" s="45"/>
    </row>
    <row r="115" spans="1:9" ht="15">
      <c r="A115" s="9"/>
      <c r="B115" s="14" t="s">
        <v>291</v>
      </c>
      <c r="C115" s="19" t="s">
        <v>22</v>
      </c>
      <c r="D115" s="31">
        <v>2</v>
      </c>
      <c r="E115" s="29">
        <v>178.13</v>
      </c>
      <c r="F115" s="19">
        <f t="shared" si="5"/>
        <v>356.26</v>
      </c>
      <c r="G115" s="112" t="s">
        <v>19</v>
      </c>
      <c r="H115" s="93"/>
      <c r="I115" s="94"/>
    </row>
    <row r="116" spans="1:9" ht="15">
      <c r="A116" s="9"/>
      <c r="B116" s="14" t="s">
        <v>360</v>
      </c>
      <c r="C116" s="19" t="s">
        <v>22</v>
      </c>
      <c r="D116" s="31">
        <v>3</v>
      </c>
      <c r="E116" s="29">
        <v>178.13</v>
      </c>
      <c r="F116" s="19">
        <f>D116*E116</f>
        <v>534.39</v>
      </c>
      <c r="G116" s="112" t="s">
        <v>20</v>
      </c>
      <c r="H116" s="93"/>
      <c r="I116" s="94"/>
    </row>
    <row r="117" spans="1:9" ht="15">
      <c r="A117" s="9"/>
      <c r="B117" s="14" t="s">
        <v>145</v>
      </c>
      <c r="C117" s="19" t="s">
        <v>22</v>
      </c>
      <c r="D117" s="31">
        <v>3</v>
      </c>
      <c r="E117" s="29">
        <v>178.13</v>
      </c>
      <c r="F117" s="19">
        <f>D117*E117</f>
        <v>534.39</v>
      </c>
      <c r="G117" s="112" t="s">
        <v>20</v>
      </c>
      <c r="H117" s="93"/>
      <c r="I117" s="94"/>
    </row>
    <row r="118" spans="1:9" ht="15">
      <c r="A118" s="9"/>
      <c r="B118" s="14" t="s">
        <v>297</v>
      </c>
      <c r="C118" s="19" t="s">
        <v>22</v>
      </c>
      <c r="D118" s="31">
        <v>1</v>
      </c>
      <c r="E118" s="29">
        <v>178.13</v>
      </c>
      <c r="F118" s="19">
        <f t="shared" si="5"/>
        <v>178.13</v>
      </c>
      <c r="G118" s="112" t="s">
        <v>19</v>
      </c>
      <c r="H118" s="93"/>
      <c r="I118" s="94"/>
    </row>
    <row r="119" spans="1:9" ht="15">
      <c r="A119" s="9"/>
      <c r="B119" s="14" t="s">
        <v>296</v>
      </c>
      <c r="C119" s="19" t="s">
        <v>22</v>
      </c>
      <c r="D119" s="31">
        <v>1</v>
      </c>
      <c r="E119" s="29">
        <v>178.13</v>
      </c>
      <c r="F119" s="19">
        <f t="shared" si="5"/>
        <v>178.13</v>
      </c>
      <c r="G119" s="112" t="s">
        <v>19</v>
      </c>
      <c r="H119" s="93"/>
      <c r="I119" s="94"/>
    </row>
    <row r="120" spans="1:9" ht="15">
      <c r="A120" s="9"/>
      <c r="B120" s="14" t="s">
        <v>340</v>
      </c>
      <c r="C120" s="19" t="s">
        <v>22</v>
      </c>
      <c r="D120" s="31">
        <v>10</v>
      </c>
      <c r="E120" s="29">
        <v>178.13</v>
      </c>
      <c r="F120" s="19">
        <f t="shared" si="5"/>
        <v>1781.3</v>
      </c>
      <c r="G120" s="11" t="s">
        <v>45</v>
      </c>
      <c r="H120" s="44"/>
      <c r="I120" s="45"/>
    </row>
    <row r="121" spans="1:9" ht="15">
      <c r="A121" s="9"/>
      <c r="B121" s="14" t="s">
        <v>335</v>
      </c>
      <c r="C121" s="19" t="s">
        <v>22</v>
      </c>
      <c r="D121" s="31">
        <v>7</v>
      </c>
      <c r="E121" s="29">
        <v>178.13</v>
      </c>
      <c r="F121" s="19">
        <f>D121*E121</f>
        <v>1246.9099999999999</v>
      </c>
      <c r="G121" s="112" t="s">
        <v>280</v>
      </c>
      <c r="H121" s="93"/>
      <c r="I121" s="94"/>
    </row>
    <row r="122" spans="1:9" ht="15">
      <c r="A122" s="9"/>
      <c r="B122" s="14" t="s">
        <v>339</v>
      </c>
      <c r="C122" s="19" t="s">
        <v>22</v>
      </c>
      <c r="D122" s="31">
        <v>2</v>
      </c>
      <c r="E122" s="29">
        <v>178.13</v>
      </c>
      <c r="F122" s="19">
        <f t="shared" si="5"/>
        <v>356.26</v>
      </c>
      <c r="G122" s="112" t="s">
        <v>280</v>
      </c>
      <c r="H122" s="93"/>
      <c r="I122" s="94"/>
    </row>
    <row r="123" spans="1:9" ht="14.25" customHeight="1">
      <c r="A123" s="16"/>
      <c r="B123" s="16" t="s">
        <v>21</v>
      </c>
      <c r="C123" s="16" t="s">
        <v>22</v>
      </c>
      <c r="D123" s="25">
        <f>SUM(D96:D122)</f>
        <v>135</v>
      </c>
      <c r="E123" s="16"/>
      <c r="F123" s="16">
        <f>SUM(F96:F122)</f>
        <v>24047.55</v>
      </c>
      <c r="G123" s="77"/>
      <c r="H123" s="78"/>
      <c r="I123" s="79"/>
    </row>
    <row r="124" spans="1:9" ht="15.75">
      <c r="A124" s="19"/>
      <c r="B124" s="80" t="s">
        <v>47</v>
      </c>
      <c r="C124" s="75"/>
      <c r="D124" s="75"/>
      <c r="E124" s="75"/>
      <c r="F124" s="75"/>
      <c r="G124" s="75"/>
      <c r="H124" s="75"/>
      <c r="I124" s="76"/>
    </row>
    <row r="125" spans="1:9" ht="15">
      <c r="A125" s="19"/>
      <c r="B125" s="14" t="s">
        <v>283</v>
      </c>
      <c r="C125" s="19" t="s">
        <v>22</v>
      </c>
      <c r="D125" s="21">
        <v>1</v>
      </c>
      <c r="E125" s="29">
        <v>415</v>
      </c>
      <c r="F125" s="19">
        <f>D125*E125</f>
        <v>415</v>
      </c>
      <c r="G125" s="11" t="s">
        <v>284</v>
      </c>
      <c r="H125" s="12"/>
      <c r="I125" s="13"/>
    </row>
    <row r="126" spans="1:9" ht="15">
      <c r="A126" s="19"/>
      <c r="B126" s="14" t="s">
        <v>282</v>
      </c>
      <c r="C126" s="19" t="s">
        <v>22</v>
      </c>
      <c r="D126" s="21">
        <v>2</v>
      </c>
      <c r="E126" s="29">
        <v>415</v>
      </c>
      <c r="F126" s="19">
        <f>D126*E126</f>
        <v>830</v>
      </c>
      <c r="G126" s="11" t="s">
        <v>19</v>
      </c>
      <c r="H126" s="12"/>
      <c r="I126" s="13"/>
    </row>
    <row r="127" spans="1:9" ht="15.75">
      <c r="A127" s="16"/>
      <c r="B127" s="16" t="s">
        <v>23</v>
      </c>
      <c r="C127" s="16" t="s">
        <v>22</v>
      </c>
      <c r="D127" s="25">
        <f>SUM(D125:D126)</f>
        <v>3</v>
      </c>
      <c r="E127" s="16"/>
      <c r="F127" s="18">
        <f>SUM(F125:F126)</f>
        <v>1245</v>
      </c>
      <c r="G127" s="77"/>
      <c r="H127" s="78"/>
      <c r="I127" s="79"/>
    </row>
    <row r="128" spans="1:9" ht="16.5" customHeight="1">
      <c r="A128" s="19"/>
      <c r="B128" s="80" t="s">
        <v>29</v>
      </c>
      <c r="C128" s="75"/>
      <c r="D128" s="75"/>
      <c r="E128" s="75"/>
      <c r="F128" s="75"/>
      <c r="G128" s="75"/>
      <c r="H128" s="75"/>
      <c r="I128" s="76"/>
    </row>
    <row r="129" spans="1:9" ht="13.5" customHeight="1">
      <c r="A129" s="10"/>
      <c r="B129" s="14" t="s">
        <v>345</v>
      </c>
      <c r="C129" s="19" t="s">
        <v>22</v>
      </c>
      <c r="D129" s="21">
        <v>2</v>
      </c>
      <c r="E129" s="29">
        <v>582.6</v>
      </c>
      <c r="F129" s="19">
        <f aca="true" t="shared" si="6" ref="F129:F146">D129*E129</f>
        <v>1165.2</v>
      </c>
      <c r="G129" s="74" t="s">
        <v>67</v>
      </c>
      <c r="H129" s="75"/>
      <c r="I129" s="76"/>
    </row>
    <row r="130" spans="1:9" ht="13.5" customHeight="1">
      <c r="A130" s="10"/>
      <c r="B130" s="30" t="s">
        <v>57</v>
      </c>
      <c r="C130" s="19" t="s">
        <v>56</v>
      </c>
      <c r="D130" s="21">
        <v>0.032</v>
      </c>
      <c r="E130" s="31">
        <v>601.77</v>
      </c>
      <c r="F130" s="19">
        <f t="shared" si="6"/>
        <v>19.25664</v>
      </c>
      <c r="G130" s="22"/>
      <c r="H130" s="23"/>
      <c r="I130" s="24"/>
    </row>
    <row r="131" spans="1:9" ht="14.25" customHeight="1">
      <c r="A131" s="10"/>
      <c r="B131" s="30" t="s">
        <v>58</v>
      </c>
      <c r="C131" s="19" t="s">
        <v>56</v>
      </c>
      <c r="D131" s="21"/>
      <c r="E131" s="29">
        <v>139.08</v>
      </c>
      <c r="F131" s="19">
        <f t="shared" si="6"/>
        <v>0</v>
      </c>
      <c r="G131" s="22"/>
      <c r="H131" s="23"/>
      <c r="I131" s="24"/>
    </row>
    <row r="132" spans="1:9" ht="13.5" customHeight="1">
      <c r="A132" s="10"/>
      <c r="B132" s="30" t="s">
        <v>55</v>
      </c>
      <c r="C132" s="19" t="s">
        <v>22</v>
      </c>
      <c r="D132" s="21">
        <v>2</v>
      </c>
      <c r="E132" s="31">
        <v>11.45</v>
      </c>
      <c r="F132" s="19">
        <f t="shared" si="6"/>
        <v>22.9</v>
      </c>
      <c r="G132" s="22"/>
      <c r="H132" s="23"/>
      <c r="I132" s="24"/>
    </row>
    <row r="133" spans="1:9" ht="13.5" customHeight="1">
      <c r="A133" s="10"/>
      <c r="B133" s="14" t="s">
        <v>322</v>
      </c>
      <c r="C133" s="19" t="s">
        <v>22</v>
      </c>
      <c r="D133" s="21">
        <v>1</v>
      </c>
      <c r="E133" s="29">
        <v>582.6</v>
      </c>
      <c r="F133" s="19">
        <f t="shared" si="6"/>
        <v>582.6</v>
      </c>
      <c r="G133" s="74" t="s">
        <v>41</v>
      </c>
      <c r="H133" s="75"/>
      <c r="I133" s="76"/>
    </row>
    <row r="134" spans="1:9" ht="14.25" customHeight="1">
      <c r="A134" s="10"/>
      <c r="B134" s="30" t="s">
        <v>58</v>
      </c>
      <c r="C134" s="19" t="s">
        <v>56</v>
      </c>
      <c r="D134" s="21">
        <v>0.124</v>
      </c>
      <c r="E134" s="29">
        <v>139.08</v>
      </c>
      <c r="F134" s="19">
        <f>D134*E134</f>
        <v>17.24592</v>
      </c>
      <c r="G134" s="22"/>
      <c r="H134" s="23"/>
      <c r="I134" s="24"/>
    </row>
    <row r="135" spans="1:9" ht="13.5" customHeight="1">
      <c r="A135" s="10"/>
      <c r="B135" s="30" t="s">
        <v>55</v>
      </c>
      <c r="C135" s="19" t="s">
        <v>22</v>
      </c>
      <c r="D135" s="21">
        <v>15</v>
      </c>
      <c r="E135" s="31">
        <v>11.45</v>
      </c>
      <c r="F135" s="19">
        <f>D135*E135</f>
        <v>171.75</v>
      </c>
      <c r="G135" s="22"/>
      <c r="H135" s="23"/>
      <c r="I135" s="24"/>
    </row>
    <row r="136" spans="1:9" ht="13.5" customHeight="1">
      <c r="A136" s="10"/>
      <c r="B136" s="30" t="s">
        <v>57</v>
      </c>
      <c r="C136" s="19" t="s">
        <v>56</v>
      </c>
      <c r="D136" s="21">
        <v>0.016</v>
      </c>
      <c r="E136" s="31">
        <v>601.77</v>
      </c>
      <c r="F136" s="19">
        <f t="shared" si="6"/>
        <v>9.62832</v>
      </c>
      <c r="G136" s="22"/>
      <c r="H136" s="23"/>
      <c r="I136" s="24"/>
    </row>
    <row r="137" spans="1:9" ht="13.5" customHeight="1">
      <c r="A137" s="10"/>
      <c r="B137" s="14" t="s">
        <v>337</v>
      </c>
      <c r="C137" s="19" t="s">
        <v>22</v>
      </c>
      <c r="D137" s="21">
        <v>1</v>
      </c>
      <c r="E137" s="29">
        <v>582.6</v>
      </c>
      <c r="F137" s="19">
        <f t="shared" si="6"/>
        <v>582.6</v>
      </c>
      <c r="G137" s="74" t="s">
        <v>30</v>
      </c>
      <c r="H137" s="75"/>
      <c r="I137" s="76"/>
    </row>
    <row r="138" spans="1:9" ht="13.5" customHeight="1">
      <c r="A138" s="10"/>
      <c r="B138" s="14" t="s">
        <v>337</v>
      </c>
      <c r="C138" s="19" t="s">
        <v>22</v>
      </c>
      <c r="D138" s="21">
        <v>1</v>
      </c>
      <c r="E138" s="29">
        <v>582.6</v>
      </c>
      <c r="F138" s="19">
        <f t="shared" si="6"/>
        <v>582.6</v>
      </c>
      <c r="G138" s="74" t="s">
        <v>31</v>
      </c>
      <c r="H138" s="75"/>
      <c r="I138" s="76"/>
    </row>
    <row r="139" spans="1:9" ht="13.5" customHeight="1">
      <c r="A139" s="10"/>
      <c r="B139" s="14" t="s">
        <v>337</v>
      </c>
      <c r="C139" s="19" t="s">
        <v>22</v>
      </c>
      <c r="D139" s="21">
        <v>12</v>
      </c>
      <c r="E139" s="29">
        <v>582.6</v>
      </c>
      <c r="F139" s="19">
        <f t="shared" si="6"/>
        <v>6991.200000000001</v>
      </c>
      <c r="G139" s="74" t="s">
        <v>41</v>
      </c>
      <c r="H139" s="75"/>
      <c r="I139" s="76"/>
    </row>
    <row r="140" spans="1:9" ht="13.5" customHeight="1">
      <c r="A140" s="10"/>
      <c r="B140" s="30" t="s">
        <v>55</v>
      </c>
      <c r="C140" s="19" t="s">
        <v>22</v>
      </c>
      <c r="D140" s="21">
        <v>7</v>
      </c>
      <c r="E140" s="31">
        <v>11.45</v>
      </c>
      <c r="F140" s="19">
        <f t="shared" si="6"/>
        <v>80.14999999999999</v>
      </c>
      <c r="G140" s="22"/>
      <c r="H140" s="23"/>
      <c r="I140" s="24"/>
    </row>
    <row r="141" spans="1:9" ht="13.5" customHeight="1">
      <c r="A141" s="10"/>
      <c r="B141" s="30" t="s">
        <v>57</v>
      </c>
      <c r="C141" s="19" t="s">
        <v>56</v>
      </c>
      <c r="D141" s="21">
        <v>0.192</v>
      </c>
      <c r="E141" s="31">
        <v>601.77</v>
      </c>
      <c r="F141" s="19">
        <f t="shared" si="6"/>
        <v>115.53984</v>
      </c>
      <c r="G141" s="22"/>
      <c r="H141" s="23"/>
      <c r="I141" s="24"/>
    </row>
    <row r="142" spans="1:9" ht="13.5" customHeight="1">
      <c r="A142" s="10"/>
      <c r="B142" s="14" t="s">
        <v>300</v>
      </c>
      <c r="C142" s="19" t="s">
        <v>22</v>
      </c>
      <c r="D142" s="21">
        <v>2</v>
      </c>
      <c r="E142" s="29">
        <v>582.6</v>
      </c>
      <c r="F142" s="19">
        <f t="shared" si="6"/>
        <v>1165.2</v>
      </c>
      <c r="G142" s="74" t="s">
        <v>30</v>
      </c>
      <c r="H142" s="75"/>
      <c r="I142" s="76"/>
    </row>
    <row r="143" spans="1:9" ht="13.5" customHeight="1">
      <c r="A143" s="10"/>
      <c r="B143" s="14" t="s">
        <v>300</v>
      </c>
      <c r="C143" s="19" t="s">
        <v>22</v>
      </c>
      <c r="D143" s="21">
        <v>2</v>
      </c>
      <c r="E143" s="29">
        <v>582.6</v>
      </c>
      <c r="F143" s="19">
        <f t="shared" si="6"/>
        <v>1165.2</v>
      </c>
      <c r="G143" s="74" t="s">
        <v>62</v>
      </c>
      <c r="H143" s="75"/>
      <c r="I143" s="76"/>
    </row>
    <row r="144" spans="1:9" ht="13.5" customHeight="1">
      <c r="A144" s="10"/>
      <c r="B144" s="14" t="s">
        <v>300</v>
      </c>
      <c r="C144" s="19" t="s">
        <v>22</v>
      </c>
      <c r="D144" s="21">
        <v>27</v>
      </c>
      <c r="E144" s="29">
        <v>582.6</v>
      </c>
      <c r="F144" s="19">
        <f t="shared" si="6"/>
        <v>15730.2</v>
      </c>
      <c r="G144" s="74" t="s">
        <v>41</v>
      </c>
      <c r="H144" s="75"/>
      <c r="I144" s="76"/>
    </row>
    <row r="145" spans="1:9" ht="13.5" customHeight="1">
      <c r="A145" s="10"/>
      <c r="B145" s="30" t="s">
        <v>55</v>
      </c>
      <c r="C145" s="19" t="s">
        <v>22</v>
      </c>
      <c r="D145" s="21">
        <v>7</v>
      </c>
      <c r="E145" s="31">
        <v>11.45</v>
      </c>
      <c r="F145" s="19">
        <f t="shared" si="6"/>
        <v>80.14999999999999</v>
      </c>
      <c r="G145" s="22"/>
      <c r="H145" s="23"/>
      <c r="I145" s="24"/>
    </row>
    <row r="146" spans="1:9" ht="13.5" customHeight="1">
      <c r="A146" s="10"/>
      <c r="B146" s="30" t="s">
        <v>57</v>
      </c>
      <c r="C146" s="19" t="s">
        <v>56</v>
      </c>
      <c r="D146" s="21">
        <v>0.432</v>
      </c>
      <c r="E146" s="31">
        <v>601.77</v>
      </c>
      <c r="F146" s="19">
        <f t="shared" si="6"/>
        <v>259.96464</v>
      </c>
      <c r="G146" s="22"/>
      <c r="H146" s="23"/>
      <c r="I146" s="24"/>
    </row>
    <row r="147" spans="1:9" ht="15.75">
      <c r="A147" s="16"/>
      <c r="B147" s="16" t="s">
        <v>21</v>
      </c>
      <c r="C147" s="16"/>
      <c r="D147" s="25">
        <f>D144+D143+D142+D139+D138+D137+D133+D129</f>
        <v>48</v>
      </c>
      <c r="E147" s="16"/>
      <c r="F147" s="18">
        <f>SUM(F129:F146)</f>
        <v>28741.38536</v>
      </c>
      <c r="G147" s="77"/>
      <c r="H147" s="78"/>
      <c r="I147" s="79"/>
    </row>
    <row r="148" spans="1:9" ht="15.75">
      <c r="A148" s="19"/>
      <c r="B148" s="80" t="s">
        <v>503</v>
      </c>
      <c r="C148" s="75"/>
      <c r="D148" s="75"/>
      <c r="E148" s="75"/>
      <c r="F148" s="75"/>
      <c r="G148" s="75"/>
      <c r="H148" s="75"/>
      <c r="I148" s="76"/>
    </row>
    <row r="149" spans="1:9" ht="15">
      <c r="A149" s="19"/>
      <c r="B149" s="14" t="s">
        <v>504</v>
      </c>
      <c r="C149" s="19" t="s">
        <v>22</v>
      </c>
      <c r="D149" s="21">
        <v>34</v>
      </c>
      <c r="E149" s="29">
        <v>240.63</v>
      </c>
      <c r="F149" s="19">
        <f>D149*E149</f>
        <v>8181.42</v>
      </c>
      <c r="G149" s="11"/>
      <c r="H149" s="12"/>
      <c r="I149" s="13"/>
    </row>
    <row r="150" spans="1:9" ht="15">
      <c r="A150" s="19"/>
      <c r="B150" s="14" t="s">
        <v>235</v>
      </c>
      <c r="C150" s="19" t="s">
        <v>22</v>
      </c>
      <c r="D150" s="21">
        <v>20</v>
      </c>
      <c r="E150" s="29">
        <v>240.63</v>
      </c>
      <c r="F150" s="19">
        <f>D150*E150</f>
        <v>4812.6</v>
      </c>
      <c r="G150" s="11"/>
      <c r="H150" s="12"/>
      <c r="I150" s="13"/>
    </row>
    <row r="151" spans="1:9" ht="15">
      <c r="A151" s="19"/>
      <c r="B151" s="14" t="s">
        <v>237</v>
      </c>
      <c r="C151" s="19" t="s">
        <v>22</v>
      </c>
      <c r="D151" s="21">
        <v>20</v>
      </c>
      <c r="E151" s="29">
        <v>240.63</v>
      </c>
      <c r="F151" s="19">
        <f>D151*E151</f>
        <v>4812.6</v>
      </c>
      <c r="G151" s="11"/>
      <c r="H151" s="12"/>
      <c r="I151" s="13"/>
    </row>
    <row r="152" spans="1:9" ht="15">
      <c r="A152" s="19"/>
      <c r="B152" s="14" t="s">
        <v>44</v>
      </c>
      <c r="C152" s="19" t="s">
        <v>22</v>
      </c>
      <c r="D152" s="21">
        <v>20</v>
      </c>
      <c r="E152" s="29">
        <v>240.63</v>
      </c>
      <c r="F152" s="19">
        <f>D152*E152</f>
        <v>4812.6</v>
      </c>
      <c r="G152" s="11"/>
      <c r="H152" s="12"/>
      <c r="I152" s="13"/>
    </row>
    <row r="153" spans="1:9" ht="15.75">
      <c r="A153" s="16"/>
      <c r="B153" s="16" t="s">
        <v>23</v>
      </c>
      <c r="C153" s="16" t="s">
        <v>22</v>
      </c>
      <c r="D153" s="25">
        <f>SUM(D149:D152)</f>
        <v>94</v>
      </c>
      <c r="E153" s="16"/>
      <c r="F153" s="18">
        <f>SUM(F149:F152)</f>
        <v>22619.22</v>
      </c>
      <c r="G153" s="77"/>
      <c r="H153" s="78"/>
      <c r="I153" s="79"/>
    </row>
    <row r="154" spans="1:9" ht="15.75">
      <c r="A154" s="32"/>
      <c r="B154" s="32" t="s">
        <v>32</v>
      </c>
      <c r="C154" s="32"/>
      <c r="D154" s="41"/>
      <c r="E154" s="32"/>
      <c r="F154" s="33">
        <f>F147+F127+F123+F94+F69+F64+F41+F153</f>
        <v>637202.01536</v>
      </c>
      <c r="G154" s="89"/>
      <c r="H154" s="90"/>
      <c r="I154" s="91"/>
    </row>
    <row r="155" spans="1:9" ht="15.75">
      <c r="A155" s="34"/>
      <c r="B155" s="35" t="s">
        <v>33</v>
      </c>
      <c r="C155" s="35"/>
      <c r="D155" s="35"/>
      <c r="E155" s="35"/>
      <c r="F155" s="35"/>
      <c r="G155" s="35"/>
      <c r="H155" s="35"/>
      <c r="I155" s="34"/>
    </row>
    <row r="156" spans="1:9" ht="15.75">
      <c r="A156" s="34"/>
      <c r="B156" s="35" t="s">
        <v>34</v>
      </c>
      <c r="C156" s="35"/>
      <c r="D156" s="35"/>
      <c r="E156" s="35"/>
      <c r="F156" s="35"/>
      <c r="G156" s="35" t="s">
        <v>35</v>
      </c>
      <c r="H156" s="35"/>
      <c r="I156" s="34"/>
    </row>
    <row r="157" spans="2:8" ht="12.75">
      <c r="B157" s="1"/>
      <c r="C157" s="1"/>
      <c r="D157" s="1"/>
      <c r="E157" s="1"/>
      <c r="F157" s="1"/>
      <c r="G157" s="1"/>
      <c r="H157" s="1"/>
    </row>
  </sheetData>
  <sheetProtection/>
  <mergeCells count="67">
    <mergeCell ref="G154:I154"/>
    <mergeCell ref="G144:I144"/>
    <mergeCell ref="G147:I147"/>
    <mergeCell ref="G137:I137"/>
    <mergeCell ref="G138:I138"/>
    <mergeCell ref="G139:I139"/>
    <mergeCell ref="G142:I142"/>
    <mergeCell ref="G143:I143"/>
    <mergeCell ref="B148:I148"/>
    <mergeCell ref="G153:I153"/>
    <mergeCell ref="G104:I104"/>
    <mergeCell ref="G117:I117"/>
    <mergeCell ref="G121:I121"/>
    <mergeCell ref="G115:I115"/>
    <mergeCell ref="G109:I109"/>
    <mergeCell ref="G116:I116"/>
    <mergeCell ref="G107:I107"/>
    <mergeCell ref="G110:I110"/>
    <mergeCell ref="G111:I111"/>
    <mergeCell ref="G112:I112"/>
    <mergeCell ref="G129:I129"/>
    <mergeCell ref="G133:I133"/>
    <mergeCell ref="B128:I128"/>
    <mergeCell ref="G123:I123"/>
    <mergeCell ref="B124:I124"/>
    <mergeCell ref="G127:I127"/>
    <mergeCell ref="G118:I118"/>
    <mergeCell ref="G119:I119"/>
    <mergeCell ref="G122:I122"/>
    <mergeCell ref="G105:I105"/>
    <mergeCell ref="G106:I106"/>
    <mergeCell ref="G108:I108"/>
    <mergeCell ref="G97:I97"/>
    <mergeCell ref="G99:I99"/>
    <mergeCell ref="G100:I100"/>
    <mergeCell ref="G101:I101"/>
    <mergeCell ref="G102:I102"/>
    <mergeCell ref="G103:I103"/>
    <mergeCell ref="G98:I98"/>
    <mergeCell ref="G93:I93"/>
    <mergeCell ref="G94:I94"/>
    <mergeCell ref="B95:I95"/>
    <mergeCell ref="G96:I96"/>
    <mergeCell ref="B65:I65"/>
    <mergeCell ref="G69:I69"/>
    <mergeCell ref="B70:I70"/>
    <mergeCell ref="G92:I92"/>
    <mergeCell ref="G48:I48"/>
    <mergeCell ref="G49:I49"/>
    <mergeCell ref="G50:I50"/>
    <mergeCell ref="G51:I51"/>
    <mergeCell ref="G64:I64"/>
    <mergeCell ref="G52:I52"/>
    <mergeCell ref="G53:I53"/>
    <mergeCell ref="G47:I47"/>
    <mergeCell ref="G41:I41"/>
    <mergeCell ref="B42:I42"/>
    <mergeCell ref="G43:I43"/>
    <mergeCell ref="G44:I44"/>
    <mergeCell ref="G45:I45"/>
    <mergeCell ref="G46:I46"/>
    <mergeCell ref="A1:I1"/>
    <mergeCell ref="A2:I2"/>
    <mergeCell ref="A3:I3"/>
    <mergeCell ref="G4:I4"/>
    <mergeCell ref="G5:I5"/>
    <mergeCell ref="B7:I7"/>
  </mergeCells>
  <printOptions/>
  <pageMargins left="0.28" right="0.18" top="0.22" bottom="0.23" header="0.2" footer="0.2"/>
  <pageSetup fitToHeight="0" fitToWidth="1"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90"/>
  <sheetViews>
    <sheetView zoomScalePageLayoutView="0" workbookViewId="0" topLeftCell="A1">
      <selection activeCell="A194" sqref="A194:IV203"/>
    </sheetView>
  </sheetViews>
  <sheetFormatPr defaultColWidth="9.140625" defaultRowHeight="12.75"/>
  <cols>
    <col min="1" max="1" width="5.28125" style="0" customWidth="1"/>
    <col min="2" max="2" width="37.57421875" style="0" customWidth="1"/>
    <col min="3" max="3" width="7.28125" style="0" customWidth="1"/>
    <col min="4" max="4" width="10.57421875" style="0" customWidth="1"/>
    <col min="5" max="5" width="10.00390625" style="0" customWidth="1"/>
    <col min="6" max="6" width="13.8515625" style="0" customWidth="1"/>
    <col min="9" max="9" width="22.00390625" style="0" customWidth="1"/>
  </cols>
  <sheetData>
    <row r="1" spans="1:9" ht="12" customHeight="1">
      <c r="A1" s="83" t="s">
        <v>3</v>
      </c>
      <c r="B1" s="84"/>
      <c r="C1" s="84"/>
      <c r="D1" s="84"/>
      <c r="E1" s="84"/>
      <c r="F1" s="84"/>
      <c r="G1" s="84"/>
      <c r="H1" s="84"/>
      <c r="I1" s="85"/>
    </row>
    <row r="2" spans="1:9" ht="15.75">
      <c r="A2" s="83" t="s">
        <v>153</v>
      </c>
      <c r="B2" s="84"/>
      <c r="C2" s="84"/>
      <c r="D2" s="84"/>
      <c r="E2" s="84"/>
      <c r="F2" s="84"/>
      <c r="G2" s="84"/>
      <c r="H2" s="84"/>
      <c r="I2" s="85"/>
    </row>
    <row r="3" spans="1:9" ht="15.75">
      <c r="A3" s="86" t="s">
        <v>4</v>
      </c>
      <c r="B3" s="87"/>
      <c r="C3" s="87"/>
      <c r="D3" s="87"/>
      <c r="E3" s="87"/>
      <c r="F3" s="87"/>
      <c r="G3" s="87"/>
      <c r="H3" s="87"/>
      <c r="I3" s="88"/>
    </row>
    <row r="4" spans="1:9" ht="15.75">
      <c r="A4" s="32" t="s">
        <v>5</v>
      </c>
      <c r="B4" s="32" t="s">
        <v>6</v>
      </c>
      <c r="C4" s="32" t="s">
        <v>7</v>
      </c>
      <c r="D4" s="32" t="s">
        <v>8</v>
      </c>
      <c r="E4" s="32" t="s">
        <v>9</v>
      </c>
      <c r="F4" s="32" t="s">
        <v>10</v>
      </c>
      <c r="G4" s="105" t="s">
        <v>11</v>
      </c>
      <c r="H4" s="106"/>
      <c r="I4" s="107"/>
    </row>
    <row r="5" spans="1:9" ht="10.5" customHeight="1">
      <c r="A5" s="32" t="s">
        <v>38</v>
      </c>
      <c r="B5" s="32" t="s">
        <v>12</v>
      </c>
      <c r="C5" s="32" t="s">
        <v>13</v>
      </c>
      <c r="D5" s="32" t="s">
        <v>14</v>
      </c>
      <c r="E5" s="32"/>
      <c r="F5" s="32"/>
      <c r="G5" s="105"/>
      <c r="H5" s="106"/>
      <c r="I5" s="107"/>
    </row>
    <row r="6" spans="1:9" ht="12" customHeight="1">
      <c r="A6" s="7"/>
      <c r="B6" s="8" t="s">
        <v>15</v>
      </c>
      <c r="C6" s="7"/>
      <c r="D6" s="7"/>
      <c r="E6" s="7"/>
      <c r="F6" s="7"/>
      <c r="G6" s="7"/>
      <c r="H6" s="7"/>
      <c r="I6" s="7"/>
    </row>
    <row r="7" spans="1:9" ht="15" customHeight="1">
      <c r="A7" s="7"/>
      <c r="B7" s="80" t="s">
        <v>16</v>
      </c>
      <c r="C7" s="81"/>
      <c r="D7" s="81"/>
      <c r="E7" s="81"/>
      <c r="F7" s="81"/>
      <c r="G7" s="81"/>
      <c r="H7" s="81"/>
      <c r="I7" s="82"/>
    </row>
    <row r="8" spans="1:9" ht="15">
      <c r="A8" s="10"/>
      <c r="B8" s="14" t="s">
        <v>204</v>
      </c>
      <c r="C8" s="10" t="s">
        <v>17</v>
      </c>
      <c r="D8" s="37">
        <v>3</v>
      </c>
      <c r="E8" s="10">
        <v>232</v>
      </c>
      <c r="F8" s="10">
        <f>D8*E8</f>
        <v>696</v>
      </c>
      <c r="G8" s="11" t="s">
        <v>60</v>
      </c>
      <c r="H8" s="12"/>
      <c r="I8" s="13"/>
    </row>
    <row r="9" spans="1:9" ht="15">
      <c r="A9" s="10"/>
      <c r="B9" s="14" t="s">
        <v>191</v>
      </c>
      <c r="C9" s="10" t="s">
        <v>17</v>
      </c>
      <c r="D9" s="37">
        <v>1</v>
      </c>
      <c r="E9" s="10">
        <v>232</v>
      </c>
      <c r="F9" s="10">
        <f aca="true" t="shared" si="0" ref="F9:F35">D9*E9</f>
        <v>232</v>
      </c>
      <c r="G9" s="11" t="s">
        <v>60</v>
      </c>
      <c r="H9" s="12"/>
      <c r="I9" s="13"/>
    </row>
    <row r="10" spans="1:9" ht="15">
      <c r="A10" s="10"/>
      <c r="B10" s="14" t="s">
        <v>198</v>
      </c>
      <c r="C10" s="10" t="s">
        <v>17</v>
      </c>
      <c r="D10" s="21">
        <v>1</v>
      </c>
      <c r="E10" s="10">
        <v>232</v>
      </c>
      <c r="F10" s="10">
        <f>D10*E10</f>
        <v>232</v>
      </c>
      <c r="G10" s="11" t="s">
        <v>199</v>
      </c>
      <c r="H10" s="12"/>
      <c r="I10" s="13"/>
    </row>
    <row r="11" spans="1:9" ht="15.75" customHeight="1">
      <c r="A11" s="10"/>
      <c r="B11" s="14" t="s">
        <v>271</v>
      </c>
      <c r="C11" s="10" t="s">
        <v>17</v>
      </c>
      <c r="D11" s="37">
        <v>32.8</v>
      </c>
      <c r="E11" s="10">
        <v>232</v>
      </c>
      <c r="F11" s="10">
        <f t="shared" si="0"/>
        <v>7609.599999999999</v>
      </c>
      <c r="G11" s="11" t="s">
        <v>20</v>
      </c>
      <c r="H11" s="12"/>
      <c r="I11" s="13"/>
    </row>
    <row r="12" spans="1:9" ht="15.75" customHeight="1">
      <c r="A12" s="10"/>
      <c r="B12" s="14" t="s">
        <v>238</v>
      </c>
      <c r="C12" s="10" t="s">
        <v>17</v>
      </c>
      <c r="D12" s="37">
        <v>5</v>
      </c>
      <c r="E12" s="10">
        <v>232</v>
      </c>
      <c r="F12" s="10">
        <f>D12*E12</f>
        <v>1160</v>
      </c>
      <c r="G12" s="11" t="s">
        <v>264</v>
      </c>
      <c r="H12" s="12"/>
      <c r="I12" s="13"/>
    </row>
    <row r="13" spans="1:9" ht="15.75" customHeight="1">
      <c r="A13" s="10"/>
      <c r="B13" s="14" t="s">
        <v>233</v>
      </c>
      <c r="C13" s="10" t="s">
        <v>17</v>
      </c>
      <c r="D13" s="37">
        <v>8</v>
      </c>
      <c r="E13" s="10">
        <v>232</v>
      </c>
      <c r="F13" s="10">
        <f t="shared" si="0"/>
        <v>1856</v>
      </c>
      <c r="G13" s="11" t="s">
        <v>265</v>
      </c>
      <c r="H13" s="12"/>
      <c r="I13" s="13"/>
    </row>
    <row r="14" spans="1:9" ht="15">
      <c r="A14" s="10"/>
      <c r="B14" s="14" t="s">
        <v>161</v>
      </c>
      <c r="C14" s="10" t="s">
        <v>17</v>
      </c>
      <c r="D14" s="38">
        <v>19</v>
      </c>
      <c r="E14" s="10">
        <v>232</v>
      </c>
      <c r="F14" s="10">
        <f t="shared" si="0"/>
        <v>4408</v>
      </c>
      <c r="G14" s="11" t="s">
        <v>20</v>
      </c>
      <c r="H14" s="12"/>
      <c r="I14" s="13"/>
    </row>
    <row r="15" spans="1:9" ht="15.75" customHeight="1">
      <c r="A15" s="10"/>
      <c r="B15" s="14" t="s">
        <v>246</v>
      </c>
      <c r="C15" s="10" t="s">
        <v>17</v>
      </c>
      <c r="D15" s="37">
        <v>5</v>
      </c>
      <c r="E15" s="10">
        <v>232</v>
      </c>
      <c r="F15" s="10">
        <f>D15*E15</f>
        <v>1160</v>
      </c>
      <c r="G15" s="11" t="s">
        <v>257</v>
      </c>
      <c r="H15" s="12"/>
      <c r="I15" s="13"/>
    </row>
    <row r="16" spans="1:9" ht="15.75" customHeight="1">
      <c r="A16" s="10"/>
      <c r="B16" s="14" t="s">
        <v>236</v>
      </c>
      <c r="C16" s="10" t="s">
        <v>17</v>
      </c>
      <c r="D16" s="37">
        <v>5</v>
      </c>
      <c r="E16" s="10">
        <v>232</v>
      </c>
      <c r="F16" s="10">
        <f t="shared" si="0"/>
        <v>1160</v>
      </c>
      <c r="G16" s="11" t="s">
        <v>257</v>
      </c>
      <c r="H16" s="12"/>
      <c r="I16" s="13"/>
    </row>
    <row r="17" spans="1:9" ht="16.5" customHeight="1">
      <c r="A17" s="10"/>
      <c r="B17" s="14" t="s">
        <v>173</v>
      </c>
      <c r="C17" s="10" t="s">
        <v>17</v>
      </c>
      <c r="D17" s="37">
        <v>50</v>
      </c>
      <c r="E17" s="10">
        <v>232</v>
      </c>
      <c r="F17" s="10">
        <f>D17*E17</f>
        <v>11600</v>
      </c>
      <c r="G17" s="11" t="s">
        <v>19</v>
      </c>
      <c r="H17" s="12"/>
      <c r="I17" s="13"/>
    </row>
    <row r="18" spans="1:9" ht="16.5" customHeight="1">
      <c r="A18" s="10"/>
      <c r="B18" s="14" t="s">
        <v>267</v>
      </c>
      <c r="C18" s="10" t="s">
        <v>17</v>
      </c>
      <c r="D18" s="37">
        <v>120</v>
      </c>
      <c r="E18" s="10">
        <v>232</v>
      </c>
      <c r="F18" s="10">
        <f>D18*E18</f>
        <v>27840</v>
      </c>
      <c r="G18" s="11" t="s">
        <v>268</v>
      </c>
      <c r="H18" s="12"/>
      <c r="I18" s="13"/>
    </row>
    <row r="19" spans="1:9" ht="17.25" customHeight="1">
      <c r="A19" s="10"/>
      <c r="B19" s="14" t="s">
        <v>65</v>
      </c>
      <c r="C19" s="10" t="s">
        <v>17</v>
      </c>
      <c r="D19" s="37">
        <v>41</v>
      </c>
      <c r="E19" s="10">
        <v>232</v>
      </c>
      <c r="F19" s="10">
        <f t="shared" si="0"/>
        <v>9512</v>
      </c>
      <c r="G19" s="11" t="s">
        <v>274</v>
      </c>
      <c r="H19" s="12"/>
      <c r="I19" s="13"/>
    </row>
    <row r="20" spans="1:9" ht="15.75" customHeight="1">
      <c r="A20" s="10"/>
      <c r="B20" s="14" t="s">
        <v>172</v>
      </c>
      <c r="C20" s="10" t="s">
        <v>17</v>
      </c>
      <c r="D20" s="37">
        <v>30</v>
      </c>
      <c r="E20" s="10">
        <v>232</v>
      </c>
      <c r="F20" s="10">
        <f t="shared" si="0"/>
        <v>6960</v>
      </c>
      <c r="G20" s="11" t="s">
        <v>20</v>
      </c>
      <c r="H20" s="12"/>
      <c r="I20" s="13"/>
    </row>
    <row r="21" spans="1:9" ht="15">
      <c r="A21" s="10"/>
      <c r="B21" s="14" t="s">
        <v>163</v>
      </c>
      <c r="C21" s="10" t="s">
        <v>17</v>
      </c>
      <c r="D21" s="28">
        <v>15</v>
      </c>
      <c r="E21" s="10">
        <v>232</v>
      </c>
      <c r="F21" s="10">
        <f>D21*E21</f>
        <v>3480</v>
      </c>
      <c r="G21" s="11" t="s">
        <v>164</v>
      </c>
      <c r="H21" s="12"/>
      <c r="I21" s="13"/>
    </row>
    <row r="22" spans="1:9" ht="15">
      <c r="A22" s="10"/>
      <c r="B22" s="14" t="s">
        <v>66</v>
      </c>
      <c r="C22" s="10" t="s">
        <v>17</v>
      </c>
      <c r="D22" s="28">
        <v>0.6</v>
      </c>
      <c r="E22" s="10">
        <v>232</v>
      </c>
      <c r="F22" s="10">
        <f>D22*E22</f>
        <v>139.2</v>
      </c>
      <c r="G22" s="11" t="s">
        <v>19</v>
      </c>
      <c r="H22" s="12"/>
      <c r="I22" s="13"/>
    </row>
    <row r="23" spans="1:9" ht="15">
      <c r="A23" s="10"/>
      <c r="B23" s="14" t="s">
        <v>154</v>
      </c>
      <c r="C23" s="10" t="s">
        <v>17</v>
      </c>
      <c r="D23" s="28">
        <v>3</v>
      </c>
      <c r="E23" s="10">
        <v>232</v>
      </c>
      <c r="F23" s="10">
        <f t="shared" si="0"/>
        <v>696</v>
      </c>
      <c r="G23" s="11" t="s">
        <v>155</v>
      </c>
      <c r="H23" s="12"/>
      <c r="I23" s="13"/>
    </row>
    <row r="24" spans="1:9" ht="15">
      <c r="A24" s="10"/>
      <c r="B24" s="14" t="s">
        <v>170</v>
      </c>
      <c r="C24" s="10" t="s">
        <v>17</v>
      </c>
      <c r="D24" s="28">
        <v>3</v>
      </c>
      <c r="E24" s="10">
        <v>232</v>
      </c>
      <c r="F24" s="10">
        <f t="shared" si="0"/>
        <v>696</v>
      </c>
      <c r="G24" s="11" t="s">
        <v>19</v>
      </c>
      <c r="H24" s="12"/>
      <c r="I24" s="13"/>
    </row>
    <row r="25" spans="1:9" ht="15">
      <c r="A25" s="10"/>
      <c r="B25" s="14" t="s">
        <v>166</v>
      </c>
      <c r="C25" s="10" t="s">
        <v>17</v>
      </c>
      <c r="D25" s="28">
        <v>20</v>
      </c>
      <c r="E25" s="10">
        <v>232</v>
      </c>
      <c r="F25" s="10">
        <f t="shared" si="0"/>
        <v>4640</v>
      </c>
      <c r="G25" s="11" t="s">
        <v>19</v>
      </c>
      <c r="H25" s="12"/>
      <c r="I25" s="13"/>
    </row>
    <row r="26" spans="1:9" ht="15">
      <c r="A26" s="10"/>
      <c r="B26" s="14" t="s">
        <v>171</v>
      </c>
      <c r="C26" s="10" t="s">
        <v>17</v>
      </c>
      <c r="D26" s="28">
        <v>6</v>
      </c>
      <c r="E26" s="10">
        <v>232</v>
      </c>
      <c r="F26" s="10">
        <f>D26*E26</f>
        <v>1392</v>
      </c>
      <c r="G26" s="11" t="s">
        <v>19</v>
      </c>
      <c r="H26" s="12"/>
      <c r="I26" s="13"/>
    </row>
    <row r="27" spans="1:9" ht="15">
      <c r="A27" s="10"/>
      <c r="B27" s="14" t="s">
        <v>252</v>
      </c>
      <c r="C27" s="10" t="s">
        <v>17</v>
      </c>
      <c r="D27" s="28">
        <v>16</v>
      </c>
      <c r="E27" s="10">
        <v>232</v>
      </c>
      <c r="F27" s="10">
        <f t="shared" si="0"/>
        <v>3712</v>
      </c>
      <c r="G27" s="11" t="s">
        <v>19</v>
      </c>
      <c r="H27" s="12"/>
      <c r="I27" s="13"/>
    </row>
    <row r="28" spans="1:9" ht="15">
      <c r="A28" s="10"/>
      <c r="B28" s="14" t="s">
        <v>168</v>
      </c>
      <c r="C28" s="10" t="s">
        <v>17</v>
      </c>
      <c r="D28" s="39">
        <v>6</v>
      </c>
      <c r="E28" s="10">
        <v>232</v>
      </c>
      <c r="F28" s="10">
        <f>D28*E28</f>
        <v>1392</v>
      </c>
      <c r="G28" s="11" t="s">
        <v>19</v>
      </c>
      <c r="H28" s="12"/>
      <c r="I28" s="13"/>
    </row>
    <row r="29" spans="1:9" ht="15">
      <c r="A29" s="10"/>
      <c r="B29" s="14" t="s">
        <v>160</v>
      </c>
      <c r="C29" s="10" t="s">
        <v>17</v>
      </c>
      <c r="D29" s="39">
        <v>0.5</v>
      </c>
      <c r="E29" s="10">
        <v>232</v>
      </c>
      <c r="F29" s="10">
        <f t="shared" si="0"/>
        <v>116</v>
      </c>
      <c r="G29" s="11" t="s">
        <v>75</v>
      </c>
      <c r="H29" s="12"/>
      <c r="I29" s="13"/>
    </row>
    <row r="30" spans="1:9" ht="15">
      <c r="A30" s="10"/>
      <c r="B30" s="14" t="s">
        <v>159</v>
      </c>
      <c r="C30" s="10" t="s">
        <v>17</v>
      </c>
      <c r="D30" s="39">
        <v>23</v>
      </c>
      <c r="E30" s="10">
        <v>232</v>
      </c>
      <c r="F30" s="10">
        <f t="shared" si="0"/>
        <v>5336</v>
      </c>
      <c r="G30" s="11" t="s">
        <v>20</v>
      </c>
      <c r="H30" s="12"/>
      <c r="I30" s="13"/>
    </row>
    <row r="31" spans="1:9" ht="15">
      <c r="A31" s="10"/>
      <c r="B31" s="14" t="s">
        <v>81</v>
      </c>
      <c r="C31" s="10" t="s">
        <v>17</v>
      </c>
      <c r="D31" s="39">
        <v>2</v>
      </c>
      <c r="E31" s="10">
        <v>232</v>
      </c>
      <c r="F31" s="10">
        <f t="shared" si="0"/>
        <v>464</v>
      </c>
      <c r="G31" s="11" t="s">
        <v>263</v>
      </c>
      <c r="H31" s="12"/>
      <c r="I31" s="13"/>
    </row>
    <row r="32" spans="1:9" ht="15">
      <c r="A32" s="10"/>
      <c r="B32" s="14" t="s">
        <v>177</v>
      </c>
      <c r="C32" s="10" t="s">
        <v>17</v>
      </c>
      <c r="D32" s="39">
        <v>1.5</v>
      </c>
      <c r="E32" s="10">
        <v>232</v>
      </c>
      <c r="F32" s="10">
        <f t="shared" si="0"/>
        <v>348</v>
      </c>
      <c r="G32" s="11" t="s">
        <v>19</v>
      </c>
      <c r="H32" s="12"/>
      <c r="I32" s="13"/>
    </row>
    <row r="33" spans="1:9" ht="15">
      <c r="A33" s="10"/>
      <c r="B33" s="14" t="s">
        <v>243</v>
      </c>
      <c r="C33" s="10" t="s">
        <v>17</v>
      </c>
      <c r="D33" s="39">
        <v>4</v>
      </c>
      <c r="E33" s="10">
        <v>232</v>
      </c>
      <c r="F33" s="10">
        <f>D33*E33</f>
        <v>928</v>
      </c>
      <c r="G33" s="11" t="s">
        <v>275</v>
      </c>
      <c r="H33" s="12"/>
      <c r="I33" s="13"/>
    </row>
    <row r="34" spans="1:9" ht="15">
      <c r="A34" s="10"/>
      <c r="B34" s="14" t="s">
        <v>249</v>
      </c>
      <c r="C34" s="10" t="s">
        <v>17</v>
      </c>
      <c r="D34" s="39">
        <v>1</v>
      </c>
      <c r="E34" s="10">
        <v>232</v>
      </c>
      <c r="F34" s="10">
        <f t="shared" si="0"/>
        <v>232</v>
      </c>
      <c r="G34" s="11" t="s">
        <v>19</v>
      </c>
      <c r="H34" s="12"/>
      <c r="I34" s="13"/>
    </row>
    <row r="35" spans="1:9" ht="15">
      <c r="A35" s="10"/>
      <c r="B35" s="14" t="s">
        <v>176</v>
      </c>
      <c r="C35" s="10" t="s">
        <v>17</v>
      </c>
      <c r="D35" s="39">
        <v>7</v>
      </c>
      <c r="E35" s="10">
        <v>232</v>
      </c>
      <c r="F35" s="10">
        <f t="shared" si="0"/>
        <v>1624</v>
      </c>
      <c r="G35" s="11" t="s">
        <v>19</v>
      </c>
      <c r="H35" s="12"/>
      <c r="I35" s="13"/>
    </row>
    <row r="36" spans="1:9" ht="15">
      <c r="A36" s="10"/>
      <c r="B36" s="14" t="s">
        <v>174</v>
      </c>
      <c r="C36" s="10" t="s">
        <v>17</v>
      </c>
      <c r="D36" s="39">
        <v>40.8</v>
      </c>
      <c r="E36" s="10">
        <v>232</v>
      </c>
      <c r="F36" s="10">
        <f>D36*E36</f>
        <v>9465.599999999999</v>
      </c>
      <c r="G36" s="11" t="s">
        <v>175</v>
      </c>
      <c r="H36" s="12"/>
      <c r="I36" s="13"/>
    </row>
    <row r="37" spans="1:9" ht="15">
      <c r="A37" s="10"/>
      <c r="B37" s="14" t="s">
        <v>255</v>
      </c>
      <c r="C37" s="10" t="s">
        <v>17</v>
      </c>
      <c r="D37" s="39">
        <v>3</v>
      </c>
      <c r="E37" s="10">
        <v>232</v>
      </c>
      <c r="F37" s="10">
        <f>D37*E37</f>
        <v>696</v>
      </c>
      <c r="G37" s="11" t="s">
        <v>256</v>
      </c>
      <c r="H37" s="12"/>
      <c r="I37" s="13"/>
    </row>
    <row r="38" spans="1:9" ht="18.75" customHeight="1">
      <c r="A38" s="15"/>
      <c r="B38" s="16" t="s">
        <v>21</v>
      </c>
      <c r="C38" s="16" t="s">
        <v>17</v>
      </c>
      <c r="D38" s="25">
        <f>SUM(D8:D37)</f>
        <v>473.20000000000005</v>
      </c>
      <c r="E38" s="16"/>
      <c r="F38" s="40">
        <f>SUM(F8:F37)</f>
        <v>109782.4</v>
      </c>
      <c r="G38" s="108"/>
      <c r="H38" s="109"/>
      <c r="I38" s="110"/>
    </row>
    <row r="39" spans="1:9" ht="15.75">
      <c r="A39" s="19"/>
      <c r="B39" s="80" t="s">
        <v>24</v>
      </c>
      <c r="C39" s="81"/>
      <c r="D39" s="81"/>
      <c r="E39" s="81"/>
      <c r="F39" s="81"/>
      <c r="G39" s="81"/>
      <c r="H39" s="81"/>
      <c r="I39" s="82"/>
    </row>
    <row r="40" spans="1:9" ht="15">
      <c r="A40" s="9"/>
      <c r="B40" s="14" t="s">
        <v>232</v>
      </c>
      <c r="C40" s="19" t="s">
        <v>22</v>
      </c>
      <c r="D40" s="31">
        <v>1</v>
      </c>
      <c r="E40" s="29">
        <v>782</v>
      </c>
      <c r="F40" s="19">
        <f aca="true" t="shared" si="1" ref="F40:F63">D40*E40</f>
        <v>782</v>
      </c>
      <c r="G40" s="74" t="s">
        <v>37</v>
      </c>
      <c r="H40" s="75"/>
      <c r="I40" s="76"/>
    </row>
    <row r="41" spans="1:9" ht="15">
      <c r="A41" s="20"/>
      <c r="B41" s="14" t="s">
        <v>225</v>
      </c>
      <c r="C41" s="19" t="s">
        <v>22</v>
      </c>
      <c r="D41" s="31">
        <v>3</v>
      </c>
      <c r="E41" s="29">
        <v>782</v>
      </c>
      <c r="F41" s="19">
        <f t="shared" si="1"/>
        <v>2346</v>
      </c>
      <c r="G41" s="74" t="s">
        <v>37</v>
      </c>
      <c r="H41" s="75"/>
      <c r="I41" s="76"/>
    </row>
    <row r="42" spans="1:9" ht="15">
      <c r="A42" s="20"/>
      <c r="B42" s="14" t="s">
        <v>269</v>
      </c>
      <c r="C42" s="19" t="s">
        <v>22</v>
      </c>
      <c r="D42" s="31">
        <v>1</v>
      </c>
      <c r="E42" s="29">
        <v>782</v>
      </c>
      <c r="F42" s="19">
        <f>D42*E42</f>
        <v>782</v>
      </c>
      <c r="G42" s="74" t="s">
        <v>37</v>
      </c>
      <c r="H42" s="75"/>
      <c r="I42" s="76"/>
    </row>
    <row r="43" spans="1:9" ht="15">
      <c r="A43" s="20"/>
      <c r="B43" s="14" t="s">
        <v>202</v>
      </c>
      <c r="C43" s="19" t="s">
        <v>22</v>
      </c>
      <c r="D43" s="31">
        <v>1</v>
      </c>
      <c r="E43" s="29">
        <v>782</v>
      </c>
      <c r="F43" s="19">
        <f t="shared" si="1"/>
        <v>782</v>
      </c>
      <c r="G43" s="74" t="s">
        <v>37</v>
      </c>
      <c r="H43" s="75"/>
      <c r="I43" s="76"/>
    </row>
    <row r="44" spans="1:9" ht="15">
      <c r="A44" s="20"/>
      <c r="B44" s="14" t="s">
        <v>187</v>
      </c>
      <c r="C44" s="19" t="s">
        <v>22</v>
      </c>
      <c r="D44" s="31">
        <v>1</v>
      </c>
      <c r="E44" s="29">
        <v>782</v>
      </c>
      <c r="F44" s="19">
        <f>D44*E44</f>
        <v>782</v>
      </c>
      <c r="G44" s="74" t="s">
        <v>37</v>
      </c>
      <c r="H44" s="75"/>
      <c r="I44" s="76"/>
    </row>
    <row r="45" spans="1:9" ht="15">
      <c r="A45" s="20"/>
      <c r="B45" s="14" t="s">
        <v>186</v>
      </c>
      <c r="C45" s="19" t="s">
        <v>22</v>
      </c>
      <c r="D45" s="31">
        <v>1</v>
      </c>
      <c r="E45" s="29">
        <v>782</v>
      </c>
      <c r="F45" s="19">
        <f t="shared" si="1"/>
        <v>782</v>
      </c>
      <c r="G45" s="74" t="s">
        <v>37</v>
      </c>
      <c r="H45" s="75"/>
      <c r="I45" s="76"/>
    </row>
    <row r="46" spans="1:9" ht="15">
      <c r="A46" s="20"/>
      <c r="B46" s="14" t="s">
        <v>229</v>
      </c>
      <c r="C46" s="19" t="s">
        <v>22</v>
      </c>
      <c r="D46" s="31">
        <v>1</v>
      </c>
      <c r="E46" s="29">
        <v>782</v>
      </c>
      <c r="F46" s="19">
        <f t="shared" si="1"/>
        <v>782</v>
      </c>
      <c r="G46" s="74" t="s">
        <v>37</v>
      </c>
      <c r="H46" s="75"/>
      <c r="I46" s="76"/>
    </row>
    <row r="47" spans="1:9" ht="15">
      <c r="A47" s="20"/>
      <c r="B47" s="14" t="s">
        <v>220</v>
      </c>
      <c r="C47" s="19" t="s">
        <v>22</v>
      </c>
      <c r="D47" s="31">
        <v>1</v>
      </c>
      <c r="E47" s="29">
        <v>782</v>
      </c>
      <c r="F47" s="19">
        <f>D47*E47</f>
        <v>782</v>
      </c>
      <c r="G47" s="74" t="s">
        <v>37</v>
      </c>
      <c r="H47" s="75"/>
      <c r="I47" s="76"/>
    </row>
    <row r="48" spans="1:9" ht="15">
      <c r="A48" s="20"/>
      <c r="B48" s="14" t="s">
        <v>226</v>
      </c>
      <c r="C48" s="19" t="s">
        <v>22</v>
      </c>
      <c r="D48" s="31">
        <v>1</v>
      </c>
      <c r="E48" s="29">
        <v>782</v>
      </c>
      <c r="F48" s="19">
        <f>D48*E48</f>
        <v>782</v>
      </c>
      <c r="G48" s="74" t="s">
        <v>37</v>
      </c>
      <c r="H48" s="75"/>
      <c r="I48" s="76"/>
    </row>
    <row r="49" spans="1:9" ht="15">
      <c r="A49" s="9"/>
      <c r="B49" s="14" t="s">
        <v>203</v>
      </c>
      <c r="C49" s="19" t="s">
        <v>22</v>
      </c>
      <c r="D49" s="31">
        <v>1</v>
      </c>
      <c r="E49" s="29">
        <v>782</v>
      </c>
      <c r="F49" s="19">
        <f t="shared" si="1"/>
        <v>782</v>
      </c>
      <c r="G49" s="74" t="s">
        <v>37</v>
      </c>
      <c r="H49" s="75"/>
      <c r="I49" s="76"/>
    </row>
    <row r="50" spans="1:9" ht="15">
      <c r="A50" s="9"/>
      <c r="B50" s="14" t="s">
        <v>224</v>
      </c>
      <c r="C50" s="19" t="s">
        <v>22</v>
      </c>
      <c r="D50" s="31">
        <v>1</v>
      </c>
      <c r="E50" s="29">
        <v>782</v>
      </c>
      <c r="F50" s="19">
        <f t="shared" si="1"/>
        <v>782</v>
      </c>
      <c r="G50" s="74" t="s">
        <v>37</v>
      </c>
      <c r="H50" s="75"/>
      <c r="I50" s="76"/>
    </row>
    <row r="51" spans="1:9" ht="15">
      <c r="A51" s="27"/>
      <c r="B51" s="14" t="s">
        <v>181</v>
      </c>
      <c r="C51" s="19" t="s">
        <v>22</v>
      </c>
      <c r="D51" s="31">
        <v>1</v>
      </c>
      <c r="E51" s="29">
        <v>782</v>
      </c>
      <c r="F51" s="19">
        <f t="shared" si="1"/>
        <v>782</v>
      </c>
      <c r="G51" s="74" t="s">
        <v>37</v>
      </c>
      <c r="H51" s="75"/>
      <c r="I51" s="76"/>
    </row>
    <row r="52" spans="1:9" ht="15">
      <c r="A52" s="20"/>
      <c r="B52" s="14" t="s">
        <v>228</v>
      </c>
      <c r="C52" s="19" t="s">
        <v>22</v>
      </c>
      <c r="D52" s="31">
        <v>1</v>
      </c>
      <c r="E52" s="29">
        <v>782</v>
      </c>
      <c r="F52" s="19">
        <f>D52*E52</f>
        <v>782</v>
      </c>
      <c r="G52" s="74" t="s">
        <v>37</v>
      </c>
      <c r="H52" s="75"/>
      <c r="I52" s="76"/>
    </row>
    <row r="53" spans="1:9" ht="15">
      <c r="A53" s="20"/>
      <c r="B53" s="14" t="s">
        <v>210</v>
      </c>
      <c r="C53" s="19" t="s">
        <v>22</v>
      </c>
      <c r="D53" s="31">
        <v>1</v>
      </c>
      <c r="E53" s="29">
        <v>782</v>
      </c>
      <c r="F53" s="19">
        <f t="shared" si="1"/>
        <v>782</v>
      </c>
      <c r="G53" s="74" t="s">
        <v>37</v>
      </c>
      <c r="H53" s="75"/>
      <c r="I53" s="76"/>
    </row>
    <row r="54" spans="1:9" ht="15">
      <c r="A54" s="20"/>
      <c r="B54" s="14" t="s">
        <v>217</v>
      </c>
      <c r="C54" s="19" t="s">
        <v>22</v>
      </c>
      <c r="D54" s="31">
        <v>1</v>
      </c>
      <c r="E54" s="29">
        <v>782</v>
      </c>
      <c r="F54" s="19">
        <f>D54*E54</f>
        <v>782</v>
      </c>
      <c r="G54" s="74" t="s">
        <v>37</v>
      </c>
      <c r="H54" s="75"/>
      <c r="I54" s="76"/>
    </row>
    <row r="55" spans="1:9" ht="30">
      <c r="A55" s="20"/>
      <c r="B55" s="14" t="s">
        <v>270</v>
      </c>
      <c r="C55" s="19" t="s">
        <v>22</v>
      </c>
      <c r="D55" s="31">
        <v>61</v>
      </c>
      <c r="E55" s="29">
        <v>782</v>
      </c>
      <c r="F55" s="19">
        <f t="shared" si="1"/>
        <v>47702</v>
      </c>
      <c r="G55" s="11" t="s">
        <v>19</v>
      </c>
      <c r="H55" s="12"/>
      <c r="I55" s="13"/>
    </row>
    <row r="56" spans="1:9" ht="15">
      <c r="A56" s="20"/>
      <c r="B56" s="14" t="s">
        <v>202</v>
      </c>
      <c r="C56" s="19" t="s">
        <v>22</v>
      </c>
      <c r="D56" s="31">
        <v>2</v>
      </c>
      <c r="E56" s="29">
        <v>782</v>
      </c>
      <c r="F56" s="19">
        <f t="shared" si="1"/>
        <v>1564</v>
      </c>
      <c r="G56" s="11" t="s">
        <v>37</v>
      </c>
      <c r="H56" s="12"/>
      <c r="I56" s="13"/>
    </row>
    <row r="57" spans="1:9" ht="15">
      <c r="A57" s="20"/>
      <c r="B57" s="14" t="s">
        <v>172</v>
      </c>
      <c r="C57" s="19" t="s">
        <v>22</v>
      </c>
      <c r="D57" s="31">
        <v>37</v>
      </c>
      <c r="E57" s="29">
        <v>782</v>
      </c>
      <c r="F57" s="19">
        <f t="shared" si="1"/>
        <v>28934</v>
      </c>
      <c r="G57" s="11" t="s">
        <v>20</v>
      </c>
      <c r="H57" s="12"/>
      <c r="I57" s="13"/>
    </row>
    <row r="58" spans="1:9" ht="15">
      <c r="A58" s="10"/>
      <c r="B58" s="14" t="s">
        <v>156</v>
      </c>
      <c r="C58" s="19" t="s">
        <v>22</v>
      </c>
      <c r="D58" s="31">
        <v>8</v>
      </c>
      <c r="E58" s="29">
        <v>782</v>
      </c>
      <c r="F58" s="10">
        <f t="shared" si="1"/>
        <v>6256</v>
      </c>
      <c r="G58" s="11" t="s">
        <v>37</v>
      </c>
      <c r="H58" s="12"/>
      <c r="I58" s="13"/>
    </row>
    <row r="59" spans="1:9" ht="15">
      <c r="A59" s="10"/>
      <c r="B59" s="14" t="s">
        <v>166</v>
      </c>
      <c r="C59" s="19" t="s">
        <v>22</v>
      </c>
      <c r="D59" s="31">
        <v>16</v>
      </c>
      <c r="E59" s="29">
        <v>782</v>
      </c>
      <c r="F59" s="10">
        <f t="shared" si="1"/>
        <v>12512</v>
      </c>
      <c r="G59" s="11" t="s">
        <v>19</v>
      </c>
      <c r="H59" s="12"/>
      <c r="I59" s="13"/>
    </row>
    <row r="60" spans="1:9" ht="15">
      <c r="A60" s="10"/>
      <c r="B60" s="14" t="s">
        <v>253</v>
      </c>
      <c r="C60" s="19" t="s">
        <v>22</v>
      </c>
      <c r="D60" s="31">
        <v>28</v>
      </c>
      <c r="E60" s="29">
        <v>782</v>
      </c>
      <c r="F60" s="10">
        <f t="shared" si="1"/>
        <v>21896</v>
      </c>
      <c r="G60" s="11" t="s">
        <v>19</v>
      </c>
      <c r="H60" s="12"/>
      <c r="I60" s="13"/>
    </row>
    <row r="61" spans="1:9" ht="15">
      <c r="A61" s="10"/>
      <c r="B61" s="14" t="s">
        <v>159</v>
      </c>
      <c r="C61" s="19" t="s">
        <v>22</v>
      </c>
      <c r="D61" s="31">
        <v>284</v>
      </c>
      <c r="E61" s="29">
        <v>782</v>
      </c>
      <c r="F61" s="10">
        <f t="shared" si="1"/>
        <v>222088</v>
      </c>
      <c r="G61" s="11" t="s">
        <v>20</v>
      </c>
      <c r="H61" s="12"/>
      <c r="I61" s="13"/>
    </row>
    <row r="62" spans="1:9" ht="15">
      <c r="A62" s="20"/>
      <c r="B62" s="14" t="s">
        <v>158</v>
      </c>
      <c r="C62" s="19" t="s">
        <v>22</v>
      </c>
      <c r="D62" s="31">
        <v>1</v>
      </c>
      <c r="E62" s="29">
        <v>782</v>
      </c>
      <c r="F62" s="19">
        <f t="shared" si="1"/>
        <v>782</v>
      </c>
      <c r="G62" s="11" t="s">
        <v>82</v>
      </c>
      <c r="H62" s="12"/>
      <c r="I62" s="13"/>
    </row>
    <row r="63" spans="1:9" ht="15">
      <c r="A63" s="20"/>
      <c r="B63" s="14" t="s">
        <v>161</v>
      </c>
      <c r="C63" s="19" t="s">
        <v>22</v>
      </c>
      <c r="D63" s="31">
        <v>5</v>
      </c>
      <c r="E63" s="29">
        <v>782</v>
      </c>
      <c r="F63" s="19">
        <f t="shared" si="1"/>
        <v>3910</v>
      </c>
      <c r="G63" s="11" t="s">
        <v>19</v>
      </c>
      <c r="H63" s="12"/>
      <c r="I63" s="13"/>
    </row>
    <row r="64" spans="1:9" ht="15.75">
      <c r="A64" s="16"/>
      <c r="B64" s="16" t="s">
        <v>21</v>
      </c>
      <c r="C64" s="16" t="s">
        <v>22</v>
      </c>
      <c r="D64" s="25">
        <f>SUM(D40:D63)</f>
        <v>459</v>
      </c>
      <c r="E64" s="16"/>
      <c r="F64" s="16">
        <f>SUM(F40:F63)</f>
        <v>358938</v>
      </c>
      <c r="G64" s="77"/>
      <c r="H64" s="78"/>
      <c r="I64" s="79"/>
    </row>
    <row r="65" spans="1:9" ht="15.75">
      <c r="A65" s="19"/>
      <c r="B65" s="80" t="s">
        <v>42</v>
      </c>
      <c r="C65" s="81"/>
      <c r="D65" s="81"/>
      <c r="E65" s="81"/>
      <c r="F65" s="81"/>
      <c r="G65" s="81"/>
      <c r="H65" s="81"/>
      <c r="I65" s="82"/>
    </row>
    <row r="66" spans="1:9" ht="15">
      <c r="A66" s="20"/>
      <c r="B66" s="14" t="s">
        <v>214</v>
      </c>
      <c r="C66" s="19" t="s">
        <v>22</v>
      </c>
      <c r="D66" s="21">
        <v>1</v>
      </c>
      <c r="E66" s="29">
        <v>460.24</v>
      </c>
      <c r="F66" s="19">
        <f>D66*E66</f>
        <v>460.24</v>
      </c>
      <c r="G66" s="26" t="s">
        <v>37</v>
      </c>
      <c r="H66" s="23"/>
      <c r="I66" s="24"/>
    </row>
    <row r="67" spans="1:9" ht="15">
      <c r="A67" s="20"/>
      <c r="B67" s="14" t="s">
        <v>223</v>
      </c>
      <c r="C67" s="19" t="s">
        <v>22</v>
      </c>
      <c r="D67" s="21">
        <v>1</v>
      </c>
      <c r="E67" s="29">
        <v>460.24</v>
      </c>
      <c r="F67" s="19">
        <f>D67*E67</f>
        <v>460.24</v>
      </c>
      <c r="G67" s="26" t="s">
        <v>37</v>
      </c>
      <c r="H67" s="23"/>
      <c r="I67" s="24"/>
    </row>
    <row r="68" spans="1:9" ht="15">
      <c r="A68" s="20"/>
      <c r="B68" s="14" t="s">
        <v>182</v>
      </c>
      <c r="C68" s="19" t="s">
        <v>22</v>
      </c>
      <c r="D68" s="21">
        <v>1</v>
      </c>
      <c r="E68" s="29">
        <v>460.24</v>
      </c>
      <c r="F68" s="19">
        <f>D68*E68</f>
        <v>460.24</v>
      </c>
      <c r="G68" s="26" t="s">
        <v>37</v>
      </c>
      <c r="H68" s="23"/>
      <c r="I68" s="24"/>
    </row>
    <row r="69" spans="1:9" ht="15.75">
      <c r="A69" s="16"/>
      <c r="B69" s="16" t="s">
        <v>21</v>
      </c>
      <c r="C69" s="16" t="s">
        <v>22</v>
      </c>
      <c r="D69" s="25">
        <f>SUM(D66:D68)</f>
        <v>3</v>
      </c>
      <c r="E69" s="16"/>
      <c r="F69" s="16">
        <f>SUM(F66:F68)</f>
        <v>1380.72</v>
      </c>
      <c r="G69" s="77"/>
      <c r="H69" s="78"/>
      <c r="I69" s="79"/>
    </row>
    <row r="70" spans="1:9" ht="12" customHeight="1">
      <c r="A70" s="19"/>
      <c r="B70" s="80" t="s">
        <v>25</v>
      </c>
      <c r="C70" s="81"/>
      <c r="D70" s="81"/>
      <c r="E70" s="81"/>
      <c r="F70" s="81"/>
      <c r="G70" s="81"/>
      <c r="H70" s="81"/>
      <c r="I70" s="82"/>
    </row>
    <row r="71" spans="1:9" ht="15">
      <c r="A71" s="27"/>
      <c r="B71" s="29" t="s">
        <v>208</v>
      </c>
      <c r="C71" s="19" t="s">
        <v>22</v>
      </c>
      <c r="D71" s="21">
        <v>1</v>
      </c>
      <c r="E71" s="29">
        <v>171.64</v>
      </c>
      <c r="F71" s="19">
        <f>D71*E71</f>
        <v>171.64</v>
      </c>
      <c r="G71" s="26" t="s">
        <v>37</v>
      </c>
      <c r="H71" s="23"/>
      <c r="I71" s="24"/>
    </row>
    <row r="72" spans="1:9" ht="15">
      <c r="A72" s="27"/>
      <c r="B72" s="29" t="s">
        <v>197</v>
      </c>
      <c r="C72" s="19" t="s">
        <v>22</v>
      </c>
      <c r="D72" s="21">
        <v>3</v>
      </c>
      <c r="E72" s="29">
        <v>171.64</v>
      </c>
      <c r="F72" s="19">
        <f aca="true" t="shared" si="2" ref="F72:F86">D72*E72</f>
        <v>514.92</v>
      </c>
      <c r="G72" s="26" t="s">
        <v>37</v>
      </c>
      <c r="H72" s="23"/>
      <c r="I72" s="24"/>
    </row>
    <row r="73" spans="1:9" ht="15">
      <c r="A73" s="27"/>
      <c r="B73" s="29" t="s">
        <v>200</v>
      </c>
      <c r="C73" s="19" t="s">
        <v>22</v>
      </c>
      <c r="D73" s="21">
        <v>1</v>
      </c>
      <c r="E73" s="29">
        <v>171.64</v>
      </c>
      <c r="F73" s="19">
        <f t="shared" si="2"/>
        <v>171.64</v>
      </c>
      <c r="G73" s="26" t="s">
        <v>37</v>
      </c>
      <c r="H73" s="23"/>
      <c r="I73" s="24"/>
    </row>
    <row r="74" spans="1:9" ht="15">
      <c r="A74" s="27"/>
      <c r="B74" s="29" t="s">
        <v>222</v>
      </c>
      <c r="C74" s="19" t="s">
        <v>22</v>
      </c>
      <c r="D74" s="21">
        <v>3</v>
      </c>
      <c r="E74" s="29">
        <v>171.64</v>
      </c>
      <c r="F74" s="19">
        <f t="shared" si="2"/>
        <v>514.92</v>
      </c>
      <c r="G74" s="26" t="s">
        <v>37</v>
      </c>
      <c r="H74" s="23"/>
      <c r="I74" s="24"/>
    </row>
    <row r="75" spans="1:9" ht="15">
      <c r="A75" s="27"/>
      <c r="B75" s="29" t="s">
        <v>213</v>
      </c>
      <c r="C75" s="19" t="s">
        <v>22</v>
      </c>
      <c r="D75" s="21">
        <v>1</v>
      </c>
      <c r="E75" s="29">
        <v>171.64</v>
      </c>
      <c r="F75" s="19">
        <f>D75*E75</f>
        <v>171.64</v>
      </c>
      <c r="G75" s="26" t="s">
        <v>37</v>
      </c>
      <c r="H75" s="23"/>
      <c r="I75" s="24"/>
    </row>
    <row r="76" spans="1:9" ht="15">
      <c r="A76" s="27"/>
      <c r="B76" s="29" t="s">
        <v>221</v>
      </c>
      <c r="C76" s="19" t="s">
        <v>22</v>
      </c>
      <c r="D76" s="21">
        <v>2</v>
      </c>
      <c r="E76" s="29">
        <v>171.64</v>
      </c>
      <c r="F76" s="19">
        <f>D76*E76</f>
        <v>343.28</v>
      </c>
      <c r="G76" s="36" t="s">
        <v>151</v>
      </c>
      <c r="H76" s="23"/>
      <c r="I76" s="24"/>
    </row>
    <row r="77" spans="1:9" ht="15">
      <c r="A77" s="27"/>
      <c r="B77" s="29" t="s">
        <v>201</v>
      </c>
      <c r="C77" s="19" t="s">
        <v>22</v>
      </c>
      <c r="D77" s="21">
        <v>1</v>
      </c>
      <c r="E77" s="29">
        <v>171.64</v>
      </c>
      <c r="F77" s="19">
        <f>D77*E77</f>
        <v>171.64</v>
      </c>
      <c r="G77" s="26" t="s">
        <v>37</v>
      </c>
      <c r="H77" s="23"/>
      <c r="I77" s="24"/>
    </row>
    <row r="78" spans="1:9" ht="15">
      <c r="A78" s="27"/>
      <c r="B78" s="29" t="s">
        <v>218</v>
      </c>
      <c r="C78" s="19" t="s">
        <v>22</v>
      </c>
      <c r="D78" s="21">
        <v>3</v>
      </c>
      <c r="E78" s="29">
        <v>171.64</v>
      </c>
      <c r="F78" s="19">
        <f t="shared" si="2"/>
        <v>514.92</v>
      </c>
      <c r="G78" s="36" t="s">
        <v>43</v>
      </c>
      <c r="H78" s="23"/>
      <c r="I78" s="24"/>
    </row>
    <row r="79" spans="1:9" ht="15">
      <c r="A79" s="27"/>
      <c r="B79" s="29" t="s">
        <v>231</v>
      </c>
      <c r="C79" s="19" t="s">
        <v>22</v>
      </c>
      <c r="D79" s="21">
        <v>1</v>
      </c>
      <c r="E79" s="29">
        <v>171.64</v>
      </c>
      <c r="F79" s="19">
        <f t="shared" si="2"/>
        <v>171.64</v>
      </c>
      <c r="G79" s="36" t="s">
        <v>43</v>
      </c>
      <c r="H79" s="23"/>
      <c r="I79" s="24"/>
    </row>
    <row r="80" spans="1:9" ht="15">
      <c r="A80" s="27"/>
      <c r="B80" s="29" t="s">
        <v>188</v>
      </c>
      <c r="C80" s="19" t="s">
        <v>22</v>
      </c>
      <c r="D80" s="21">
        <v>1</v>
      </c>
      <c r="E80" s="29">
        <v>171.64</v>
      </c>
      <c r="F80" s="19">
        <f t="shared" si="2"/>
        <v>171.64</v>
      </c>
      <c r="G80" s="36" t="s">
        <v>37</v>
      </c>
      <c r="H80" s="23"/>
      <c r="I80" s="24"/>
    </row>
    <row r="81" spans="1:9" ht="15">
      <c r="A81" s="27"/>
      <c r="B81" s="14" t="s">
        <v>230</v>
      </c>
      <c r="C81" s="19" t="s">
        <v>22</v>
      </c>
      <c r="D81" s="21">
        <v>4</v>
      </c>
      <c r="E81" s="29">
        <v>171.64</v>
      </c>
      <c r="F81" s="19">
        <f t="shared" si="2"/>
        <v>686.56</v>
      </c>
      <c r="G81" s="74" t="s">
        <v>37</v>
      </c>
      <c r="H81" s="75"/>
      <c r="I81" s="76"/>
    </row>
    <row r="82" spans="1:9" ht="15">
      <c r="A82" s="27"/>
      <c r="B82" s="14" t="s">
        <v>215</v>
      </c>
      <c r="C82" s="19" t="s">
        <v>22</v>
      </c>
      <c r="D82" s="21">
        <v>1</v>
      </c>
      <c r="E82" s="29">
        <v>171.64</v>
      </c>
      <c r="F82" s="19">
        <f t="shared" si="2"/>
        <v>171.64</v>
      </c>
      <c r="G82" s="74" t="s">
        <v>37</v>
      </c>
      <c r="H82" s="75"/>
      <c r="I82" s="76"/>
    </row>
    <row r="83" spans="1:9" ht="15">
      <c r="A83" s="27"/>
      <c r="B83" s="14" t="s">
        <v>180</v>
      </c>
      <c r="C83" s="19" t="s">
        <v>22</v>
      </c>
      <c r="D83" s="21">
        <v>1</v>
      </c>
      <c r="E83" s="29">
        <v>171.64</v>
      </c>
      <c r="F83" s="19">
        <f t="shared" si="2"/>
        <v>171.64</v>
      </c>
      <c r="G83" s="74" t="s">
        <v>37</v>
      </c>
      <c r="H83" s="75"/>
      <c r="I83" s="76"/>
    </row>
    <row r="84" spans="1:9" ht="15">
      <c r="A84" s="27"/>
      <c r="B84" s="14" t="s">
        <v>209</v>
      </c>
      <c r="C84" s="19" t="s">
        <v>22</v>
      </c>
      <c r="D84" s="21">
        <v>1</v>
      </c>
      <c r="E84" s="29">
        <v>171.64</v>
      </c>
      <c r="F84" s="19">
        <f t="shared" si="2"/>
        <v>171.64</v>
      </c>
      <c r="G84" s="74" t="s">
        <v>37</v>
      </c>
      <c r="H84" s="75"/>
      <c r="I84" s="76"/>
    </row>
    <row r="85" spans="1:9" ht="15">
      <c r="A85" s="27"/>
      <c r="B85" s="14" t="s">
        <v>267</v>
      </c>
      <c r="C85" s="19" t="s">
        <v>22</v>
      </c>
      <c r="D85" s="21">
        <v>5</v>
      </c>
      <c r="E85" s="29">
        <v>171.64</v>
      </c>
      <c r="F85" s="19">
        <f>D85*E85</f>
        <v>858.1999999999999</v>
      </c>
      <c r="G85" s="74" t="s">
        <v>37</v>
      </c>
      <c r="H85" s="75"/>
      <c r="I85" s="76"/>
    </row>
    <row r="86" spans="1:9" ht="15">
      <c r="A86" s="27"/>
      <c r="B86" s="14" t="s">
        <v>219</v>
      </c>
      <c r="C86" s="19" t="s">
        <v>22</v>
      </c>
      <c r="D86" s="21">
        <v>9</v>
      </c>
      <c r="E86" s="29">
        <v>171.64</v>
      </c>
      <c r="F86" s="19">
        <f t="shared" si="2"/>
        <v>1544.7599999999998</v>
      </c>
      <c r="G86" s="74" t="s">
        <v>273</v>
      </c>
      <c r="H86" s="75"/>
      <c r="I86" s="76"/>
    </row>
    <row r="87" spans="1:9" ht="15.75" customHeight="1">
      <c r="A87" s="16"/>
      <c r="B87" s="16" t="s">
        <v>21</v>
      </c>
      <c r="C87" s="16" t="s">
        <v>22</v>
      </c>
      <c r="D87" s="25">
        <f>SUM(D71:D86)</f>
        <v>38</v>
      </c>
      <c r="E87" s="16"/>
      <c r="F87" s="16">
        <f>SUM(F71:F86)</f>
        <v>6522.32</v>
      </c>
      <c r="G87" s="77"/>
      <c r="H87" s="78"/>
      <c r="I87" s="79"/>
    </row>
    <row r="88" spans="1:9" ht="15.75" customHeight="1">
      <c r="A88" s="19"/>
      <c r="B88" s="80" t="s">
        <v>26</v>
      </c>
      <c r="C88" s="81"/>
      <c r="D88" s="81"/>
      <c r="E88" s="81"/>
      <c r="F88" s="81"/>
      <c r="G88" s="81"/>
      <c r="H88" s="81"/>
      <c r="I88" s="82"/>
    </row>
    <row r="89" spans="1:9" ht="15">
      <c r="A89" s="9"/>
      <c r="B89" s="14" t="s">
        <v>207</v>
      </c>
      <c r="C89" s="19" t="s">
        <v>22</v>
      </c>
      <c r="D89" s="21">
        <v>10</v>
      </c>
      <c r="E89" s="29">
        <v>178.13</v>
      </c>
      <c r="F89" s="19">
        <f aca="true" t="shared" si="3" ref="F89:F122">D89*E89</f>
        <v>1781.3</v>
      </c>
      <c r="G89" s="74" t="s">
        <v>60</v>
      </c>
      <c r="H89" s="75"/>
      <c r="I89" s="76"/>
    </row>
    <row r="90" spans="1:9" ht="15">
      <c r="A90" s="9"/>
      <c r="B90" s="14" t="s">
        <v>195</v>
      </c>
      <c r="C90" s="19" t="s">
        <v>22</v>
      </c>
      <c r="D90" s="28">
        <v>10</v>
      </c>
      <c r="E90" s="29">
        <v>178.13</v>
      </c>
      <c r="F90" s="19">
        <f t="shared" si="3"/>
        <v>1781.3</v>
      </c>
      <c r="G90" s="74" t="s">
        <v>60</v>
      </c>
      <c r="H90" s="75"/>
      <c r="I90" s="76"/>
    </row>
    <row r="91" spans="1:9" ht="15">
      <c r="A91" s="9"/>
      <c r="B91" s="14" t="s">
        <v>194</v>
      </c>
      <c r="C91" s="19" t="s">
        <v>22</v>
      </c>
      <c r="D91" s="28">
        <v>8</v>
      </c>
      <c r="E91" s="29">
        <v>178.13</v>
      </c>
      <c r="F91" s="19">
        <f t="shared" si="3"/>
        <v>1425.04</v>
      </c>
      <c r="G91" s="74" t="s">
        <v>60</v>
      </c>
      <c r="H91" s="75"/>
      <c r="I91" s="76"/>
    </row>
    <row r="92" spans="1:9" ht="15">
      <c r="A92" s="9"/>
      <c r="B92" s="14" t="s">
        <v>192</v>
      </c>
      <c r="C92" s="19" t="s">
        <v>22</v>
      </c>
      <c r="D92" s="28">
        <v>4</v>
      </c>
      <c r="E92" s="29">
        <v>178.13</v>
      </c>
      <c r="F92" s="19">
        <f t="shared" si="3"/>
        <v>712.52</v>
      </c>
      <c r="G92" s="74" t="s">
        <v>60</v>
      </c>
      <c r="H92" s="75"/>
      <c r="I92" s="76"/>
    </row>
    <row r="93" spans="1:9" ht="15">
      <c r="A93" s="9"/>
      <c r="B93" s="14" t="s">
        <v>193</v>
      </c>
      <c r="C93" s="19" t="s">
        <v>22</v>
      </c>
      <c r="D93" s="28">
        <v>4</v>
      </c>
      <c r="E93" s="29">
        <v>178.13</v>
      </c>
      <c r="F93" s="19">
        <f t="shared" si="3"/>
        <v>712.52</v>
      </c>
      <c r="G93" s="74" t="s">
        <v>60</v>
      </c>
      <c r="H93" s="75"/>
      <c r="I93" s="76"/>
    </row>
    <row r="94" spans="1:9" ht="15">
      <c r="A94" s="9"/>
      <c r="B94" s="14" t="s">
        <v>219</v>
      </c>
      <c r="C94" s="19" t="s">
        <v>22</v>
      </c>
      <c r="D94" s="28">
        <v>1</v>
      </c>
      <c r="E94" s="29">
        <v>178.13</v>
      </c>
      <c r="F94" s="19">
        <f t="shared" si="3"/>
        <v>178.13</v>
      </c>
      <c r="G94" s="74" t="s">
        <v>53</v>
      </c>
      <c r="H94" s="75"/>
      <c r="I94" s="76"/>
    </row>
    <row r="95" spans="1:9" ht="15">
      <c r="A95" s="9"/>
      <c r="B95" s="14" t="s">
        <v>185</v>
      </c>
      <c r="C95" s="19" t="s">
        <v>22</v>
      </c>
      <c r="D95" s="28">
        <v>1</v>
      </c>
      <c r="E95" s="29">
        <v>178.13</v>
      </c>
      <c r="F95" s="19">
        <f t="shared" si="3"/>
        <v>178.13</v>
      </c>
      <c r="G95" s="74" t="s">
        <v>53</v>
      </c>
      <c r="H95" s="75"/>
      <c r="I95" s="76"/>
    </row>
    <row r="96" spans="1:9" ht="15">
      <c r="A96" s="9"/>
      <c r="B96" s="14" t="s">
        <v>211</v>
      </c>
      <c r="C96" s="19" t="s">
        <v>22</v>
      </c>
      <c r="D96" s="28">
        <v>1</v>
      </c>
      <c r="E96" s="29">
        <v>178.13</v>
      </c>
      <c r="F96" s="19">
        <f t="shared" si="3"/>
        <v>178.13</v>
      </c>
      <c r="G96" s="74" t="s">
        <v>212</v>
      </c>
      <c r="H96" s="75"/>
      <c r="I96" s="76"/>
    </row>
    <row r="97" spans="1:9" ht="15">
      <c r="A97" s="9"/>
      <c r="B97" s="14" t="s">
        <v>143</v>
      </c>
      <c r="C97" s="19" t="s">
        <v>22</v>
      </c>
      <c r="D97" s="28">
        <v>1</v>
      </c>
      <c r="E97" s="29">
        <v>178.13</v>
      </c>
      <c r="F97" s="19">
        <f t="shared" si="3"/>
        <v>178.13</v>
      </c>
      <c r="G97" s="74" t="s">
        <v>88</v>
      </c>
      <c r="H97" s="75"/>
      <c r="I97" s="76"/>
    </row>
    <row r="98" spans="1:9" ht="15">
      <c r="A98" s="9"/>
      <c r="B98" s="14" t="s">
        <v>183</v>
      </c>
      <c r="C98" s="19" t="s">
        <v>22</v>
      </c>
      <c r="D98" s="28">
        <v>2</v>
      </c>
      <c r="E98" s="29">
        <v>178.13</v>
      </c>
      <c r="F98" s="19">
        <f t="shared" si="3"/>
        <v>356.26</v>
      </c>
      <c r="G98" s="74" t="s">
        <v>88</v>
      </c>
      <c r="H98" s="75"/>
      <c r="I98" s="76"/>
    </row>
    <row r="99" spans="1:9" ht="15">
      <c r="A99" s="9"/>
      <c r="B99" s="14" t="s">
        <v>188</v>
      </c>
      <c r="C99" s="19" t="s">
        <v>22</v>
      </c>
      <c r="D99" s="28">
        <v>1</v>
      </c>
      <c r="E99" s="29">
        <v>178.13</v>
      </c>
      <c r="F99" s="19">
        <f t="shared" si="3"/>
        <v>178.13</v>
      </c>
      <c r="G99" s="74" t="s">
        <v>88</v>
      </c>
      <c r="H99" s="75"/>
      <c r="I99" s="76"/>
    </row>
    <row r="100" spans="1:9" ht="15">
      <c r="A100" s="9"/>
      <c r="B100" s="14" t="s">
        <v>216</v>
      </c>
      <c r="C100" s="19" t="s">
        <v>22</v>
      </c>
      <c r="D100" s="28">
        <v>1</v>
      </c>
      <c r="E100" s="29">
        <v>178.13</v>
      </c>
      <c r="F100" s="19">
        <f t="shared" si="3"/>
        <v>178.13</v>
      </c>
      <c r="G100" s="74" t="s">
        <v>88</v>
      </c>
      <c r="H100" s="75"/>
      <c r="I100" s="76"/>
    </row>
    <row r="101" spans="1:9" ht="15">
      <c r="A101" s="9"/>
      <c r="B101" s="14" t="s">
        <v>227</v>
      </c>
      <c r="C101" s="19" t="s">
        <v>22</v>
      </c>
      <c r="D101" s="28">
        <v>1</v>
      </c>
      <c r="E101" s="29">
        <v>178.13</v>
      </c>
      <c r="F101" s="19">
        <f t="shared" si="3"/>
        <v>178.13</v>
      </c>
      <c r="G101" s="74" t="s">
        <v>88</v>
      </c>
      <c r="H101" s="75"/>
      <c r="I101" s="76"/>
    </row>
    <row r="102" spans="1:9" ht="15">
      <c r="A102" s="9"/>
      <c r="B102" s="14" t="s">
        <v>177</v>
      </c>
      <c r="C102" s="19" t="s">
        <v>22</v>
      </c>
      <c r="D102" s="28">
        <v>1</v>
      </c>
      <c r="E102" s="29">
        <v>178.13</v>
      </c>
      <c r="F102" s="19">
        <f t="shared" si="3"/>
        <v>178.13</v>
      </c>
      <c r="G102" s="74" t="s">
        <v>88</v>
      </c>
      <c r="H102" s="75"/>
      <c r="I102" s="76"/>
    </row>
    <row r="103" spans="1:9" ht="15">
      <c r="A103" s="9"/>
      <c r="B103" s="14" t="s">
        <v>249</v>
      </c>
      <c r="C103" s="19" t="s">
        <v>22</v>
      </c>
      <c r="D103" s="31">
        <v>2</v>
      </c>
      <c r="E103" s="29">
        <v>178.13</v>
      </c>
      <c r="F103" s="19">
        <f>D103*E103</f>
        <v>356.26</v>
      </c>
      <c r="G103" s="112" t="s">
        <v>19</v>
      </c>
      <c r="H103" s="93"/>
      <c r="I103" s="94"/>
    </row>
    <row r="104" spans="1:9" ht="15">
      <c r="A104" s="9"/>
      <c r="B104" s="14" t="s">
        <v>176</v>
      </c>
      <c r="C104" s="19" t="s">
        <v>22</v>
      </c>
      <c r="D104" s="31">
        <v>3</v>
      </c>
      <c r="E104" s="29">
        <v>178.13</v>
      </c>
      <c r="F104" s="19">
        <f t="shared" si="3"/>
        <v>534.39</v>
      </c>
      <c r="G104" s="112" t="s">
        <v>19</v>
      </c>
      <c r="H104" s="93"/>
      <c r="I104" s="94"/>
    </row>
    <row r="105" spans="1:9" ht="15">
      <c r="A105" s="9"/>
      <c r="B105" s="14" t="s">
        <v>241</v>
      </c>
      <c r="C105" s="19" t="s">
        <v>22</v>
      </c>
      <c r="D105" s="31">
        <v>3</v>
      </c>
      <c r="E105" s="29">
        <v>178.13</v>
      </c>
      <c r="F105" s="19">
        <f>D105*E105</f>
        <v>534.39</v>
      </c>
      <c r="G105" s="112" t="s">
        <v>19</v>
      </c>
      <c r="H105" s="93"/>
      <c r="I105" s="94"/>
    </row>
    <row r="106" spans="1:9" ht="15">
      <c r="A106" s="9"/>
      <c r="B106" s="14" t="s">
        <v>158</v>
      </c>
      <c r="C106" s="19" t="s">
        <v>22</v>
      </c>
      <c r="D106" s="31">
        <v>20</v>
      </c>
      <c r="E106" s="29">
        <v>178.13</v>
      </c>
      <c r="F106" s="19">
        <f>D106*E106</f>
        <v>3562.6</v>
      </c>
      <c r="G106" s="112" t="s">
        <v>82</v>
      </c>
      <c r="H106" s="93"/>
      <c r="I106" s="94"/>
    </row>
    <row r="107" spans="1:9" ht="15">
      <c r="A107" s="9"/>
      <c r="B107" s="14" t="s">
        <v>162</v>
      </c>
      <c r="C107" s="19" t="s">
        <v>22</v>
      </c>
      <c r="D107" s="31">
        <v>4</v>
      </c>
      <c r="E107" s="29">
        <v>178.13</v>
      </c>
      <c r="F107" s="19">
        <f t="shared" si="3"/>
        <v>712.52</v>
      </c>
      <c r="G107" s="112" t="s">
        <v>19</v>
      </c>
      <c r="H107" s="93"/>
      <c r="I107" s="94"/>
    </row>
    <row r="108" spans="1:9" ht="15">
      <c r="A108" s="9"/>
      <c r="B108" s="14" t="s">
        <v>65</v>
      </c>
      <c r="C108" s="19" t="s">
        <v>22</v>
      </c>
      <c r="D108" s="31">
        <v>5</v>
      </c>
      <c r="E108" s="29">
        <v>178.13</v>
      </c>
      <c r="F108" s="19">
        <f t="shared" si="3"/>
        <v>890.65</v>
      </c>
      <c r="G108" s="112" t="s">
        <v>19</v>
      </c>
      <c r="H108" s="93"/>
      <c r="I108" s="94"/>
    </row>
    <row r="109" spans="1:9" ht="15">
      <c r="A109" s="9"/>
      <c r="B109" s="14" t="s">
        <v>48</v>
      </c>
      <c r="C109" s="19" t="s">
        <v>22</v>
      </c>
      <c r="D109" s="31">
        <v>2</v>
      </c>
      <c r="E109" s="29">
        <v>178.13</v>
      </c>
      <c r="F109" s="19">
        <f t="shared" si="3"/>
        <v>356.26</v>
      </c>
      <c r="G109" s="112" t="s">
        <v>19</v>
      </c>
      <c r="H109" s="93"/>
      <c r="I109" s="94"/>
    </row>
    <row r="110" spans="1:9" ht="15">
      <c r="A110" s="9"/>
      <c r="B110" s="14" t="s">
        <v>66</v>
      </c>
      <c r="C110" s="19" t="s">
        <v>22</v>
      </c>
      <c r="D110" s="31">
        <v>1</v>
      </c>
      <c r="E110" s="29">
        <v>178.13</v>
      </c>
      <c r="F110" s="19">
        <f t="shared" si="3"/>
        <v>178.13</v>
      </c>
      <c r="G110" s="112" t="s">
        <v>19</v>
      </c>
      <c r="H110" s="93"/>
      <c r="I110" s="94"/>
    </row>
    <row r="111" spans="1:9" ht="15">
      <c r="A111" s="9"/>
      <c r="B111" s="14" t="s">
        <v>242</v>
      </c>
      <c r="C111" s="19" t="s">
        <v>22</v>
      </c>
      <c r="D111" s="31">
        <v>5</v>
      </c>
      <c r="E111" s="29">
        <v>178.13</v>
      </c>
      <c r="F111" s="19">
        <f>D111*E111</f>
        <v>890.65</v>
      </c>
      <c r="G111" s="112" t="s">
        <v>19</v>
      </c>
      <c r="H111" s="93"/>
      <c r="I111" s="94"/>
    </row>
    <row r="112" spans="1:9" ht="15">
      <c r="A112" s="9"/>
      <c r="B112" s="14" t="s">
        <v>171</v>
      </c>
      <c r="C112" s="19" t="s">
        <v>22</v>
      </c>
      <c r="D112" s="31">
        <v>2</v>
      </c>
      <c r="E112" s="29">
        <v>178.13</v>
      </c>
      <c r="F112" s="19">
        <f t="shared" si="3"/>
        <v>356.26</v>
      </c>
      <c r="G112" s="112" t="s">
        <v>19</v>
      </c>
      <c r="H112" s="93"/>
      <c r="I112" s="94"/>
    </row>
    <row r="113" spans="1:9" ht="15">
      <c r="A113" s="9"/>
      <c r="B113" s="14" t="s">
        <v>165</v>
      </c>
      <c r="C113" s="19" t="s">
        <v>22</v>
      </c>
      <c r="D113" s="31">
        <v>2</v>
      </c>
      <c r="E113" s="29">
        <v>178.13</v>
      </c>
      <c r="F113" s="19">
        <f t="shared" si="3"/>
        <v>356.26</v>
      </c>
      <c r="G113" s="112" t="s">
        <v>19</v>
      </c>
      <c r="H113" s="93"/>
      <c r="I113" s="94"/>
    </row>
    <row r="114" spans="1:9" ht="15">
      <c r="A114" s="9"/>
      <c r="B114" s="14" t="s">
        <v>234</v>
      </c>
      <c r="C114" s="19" t="s">
        <v>22</v>
      </c>
      <c r="D114" s="31">
        <v>5</v>
      </c>
      <c r="E114" s="29">
        <v>178.13</v>
      </c>
      <c r="F114" s="19">
        <f t="shared" si="3"/>
        <v>890.65</v>
      </c>
      <c r="G114" s="112" t="s">
        <v>19</v>
      </c>
      <c r="H114" s="93"/>
      <c r="I114" s="94"/>
    </row>
    <row r="115" spans="1:9" ht="15">
      <c r="A115" s="9"/>
      <c r="B115" s="14" t="s">
        <v>159</v>
      </c>
      <c r="C115" s="19" t="s">
        <v>22</v>
      </c>
      <c r="D115" s="31">
        <v>4</v>
      </c>
      <c r="E115" s="29">
        <v>178.13</v>
      </c>
      <c r="F115" s="19">
        <f t="shared" si="3"/>
        <v>712.52</v>
      </c>
      <c r="G115" s="112" t="s">
        <v>19</v>
      </c>
      <c r="H115" s="93"/>
      <c r="I115" s="94"/>
    </row>
    <row r="116" spans="1:9" ht="15">
      <c r="A116" s="9"/>
      <c r="B116" s="14" t="s">
        <v>161</v>
      </c>
      <c r="C116" s="19" t="s">
        <v>22</v>
      </c>
      <c r="D116" s="31">
        <v>2</v>
      </c>
      <c r="E116" s="29">
        <v>178.13</v>
      </c>
      <c r="F116" s="19">
        <f t="shared" si="3"/>
        <v>356.26</v>
      </c>
      <c r="G116" s="112" t="s">
        <v>19</v>
      </c>
      <c r="H116" s="93"/>
      <c r="I116" s="94"/>
    </row>
    <row r="117" spans="1:9" ht="15">
      <c r="A117" s="9"/>
      <c r="B117" s="14" t="s">
        <v>233</v>
      </c>
      <c r="C117" s="19" t="s">
        <v>22</v>
      </c>
      <c r="D117" s="31">
        <v>1</v>
      </c>
      <c r="E117" s="29">
        <v>178.13</v>
      </c>
      <c r="F117" s="19">
        <f>D117*E117</f>
        <v>178.13</v>
      </c>
      <c r="G117" s="112" t="s">
        <v>45</v>
      </c>
      <c r="H117" s="93"/>
      <c r="I117" s="94"/>
    </row>
    <row r="118" spans="1:9" ht="15">
      <c r="A118" s="9"/>
      <c r="B118" s="14" t="s">
        <v>238</v>
      </c>
      <c r="C118" s="19" t="s">
        <v>22</v>
      </c>
      <c r="D118" s="31">
        <v>3</v>
      </c>
      <c r="E118" s="29">
        <v>178.13</v>
      </c>
      <c r="F118" s="19">
        <f>D118*E118</f>
        <v>534.39</v>
      </c>
      <c r="G118" s="112" t="s">
        <v>45</v>
      </c>
      <c r="H118" s="93"/>
      <c r="I118" s="94"/>
    </row>
    <row r="119" spans="1:9" ht="15">
      <c r="A119" s="9"/>
      <c r="B119" s="14" t="s">
        <v>157</v>
      </c>
      <c r="C119" s="19" t="s">
        <v>22</v>
      </c>
      <c r="D119" s="31">
        <v>11</v>
      </c>
      <c r="E119" s="29">
        <v>178.13</v>
      </c>
      <c r="F119" s="19">
        <f t="shared" si="3"/>
        <v>1959.4299999999998</v>
      </c>
      <c r="G119" s="112" t="s">
        <v>20</v>
      </c>
      <c r="H119" s="93"/>
      <c r="I119" s="94"/>
    </row>
    <row r="120" spans="1:9" ht="15">
      <c r="A120" s="9"/>
      <c r="B120" s="14" t="s">
        <v>178</v>
      </c>
      <c r="C120" s="19" t="s">
        <v>22</v>
      </c>
      <c r="D120" s="31">
        <v>4</v>
      </c>
      <c r="E120" s="29">
        <v>178.13</v>
      </c>
      <c r="F120" s="19">
        <f t="shared" si="3"/>
        <v>712.52</v>
      </c>
      <c r="G120" s="112" t="s">
        <v>19</v>
      </c>
      <c r="H120" s="93"/>
      <c r="I120" s="94"/>
    </row>
    <row r="121" spans="1:9" ht="15">
      <c r="A121" s="9"/>
      <c r="B121" s="14" t="s">
        <v>81</v>
      </c>
      <c r="C121" s="19" t="s">
        <v>22</v>
      </c>
      <c r="D121" s="31">
        <v>2</v>
      </c>
      <c r="E121" s="29">
        <v>178.13</v>
      </c>
      <c r="F121" s="19">
        <f t="shared" si="3"/>
        <v>356.26</v>
      </c>
      <c r="G121" s="112" t="s">
        <v>45</v>
      </c>
      <c r="H121" s="93"/>
      <c r="I121" s="94"/>
    </row>
    <row r="122" spans="1:9" ht="15">
      <c r="A122" s="9"/>
      <c r="B122" s="14" t="s">
        <v>46</v>
      </c>
      <c r="C122" s="19" t="s">
        <v>22</v>
      </c>
      <c r="D122" s="31">
        <v>1</v>
      </c>
      <c r="E122" s="29">
        <v>178.13</v>
      </c>
      <c r="F122" s="19">
        <f t="shared" si="3"/>
        <v>178.13</v>
      </c>
      <c r="G122" s="112" t="s">
        <v>45</v>
      </c>
      <c r="H122" s="93"/>
      <c r="I122" s="94"/>
    </row>
    <row r="123" spans="1:9" ht="14.25" customHeight="1">
      <c r="A123" s="16"/>
      <c r="B123" s="16" t="s">
        <v>21</v>
      </c>
      <c r="C123" s="16" t="s">
        <v>22</v>
      </c>
      <c r="D123" s="25">
        <f>SUM(D89:D122)</f>
        <v>128</v>
      </c>
      <c r="E123" s="16"/>
      <c r="F123" s="16">
        <f>SUM(F89:F122)</f>
        <v>22800.64</v>
      </c>
      <c r="G123" s="77"/>
      <c r="H123" s="78"/>
      <c r="I123" s="79"/>
    </row>
    <row r="124" spans="1:9" ht="15.75">
      <c r="A124" s="19"/>
      <c r="B124" s="80" t="s">
        <v>47</v>
      </c>
      <c r="C124" s="75"/>
      <c r="D124" s="75"/>
      <c r="E124" s="75"/>
      <c r="F124" s="75"/>
      <c r="G124" s="75"/>
      <c r="H124" s="75"/>
      <c r="I124" s="76"/>
    </row>
    <row r="125" spans="1:9" ht="15">
      <c r="A125" s="19"/>
      <c r="B125" s="14" t="s">
        <v>162</v>
      </c>
      <c r="C125" s="19" t="s">
        <v>22</v>
      </c>
      <c r="D125" s="21">
        <v>4</v>
      </c>
      <c r="E125" s="29">
        <v>415</v>
      </c>
      <c r="F125" s="19">
        <f aca="true" t="shared" si="4" ref="F125:F135">D125*E125</f>
        <v>1660</v>
      </c>
      <c r="G125" s="11" t="s">
        <v>19</v>
      </c>
      <c r="H125" s="12"/>
      <c r="I125" s="13"/>
    </row>
    <row r="126" spans="1:9" ht="15">
      <c r="A126" s="19"/>
      <c r="B126" s="14" t="s">
        <v>169</v>
      </c>
      <c r="C126" s="19" t="s">
        <v>22</v>
      </c>
      <c r="D126" s="21">
        <v>2</v>
      </c>
      <c r="E126" s="29">
        <v>415</v>
      </c>
      <c r="F126" s="19">
        <f t="shared" si="4"/>
        <v>830</v>
      </c>
      <c r="G126" s="11" t="s">
        <v>19</v>
      </c>
      <c r="H126" s="12"/>
      <c r="I126" s="13"/>
    </row>
    <row r="127" spans="1:9" ht="15">
      <c r="A127" s="19"/>
      <c r="B127" s="14" t="s">
        <v>166</v>
      </c>
      <c r="C127" s="19" t="s">
        <v>22</v>
      </c>
      <c r="D127" s="21">
        <v>3</v>
      </c>
      <c r="E127" s="29">
        <v>415</v>
      </c>
      <c r="F127" s="19">
        <f t="shared" si="4"/>
        <v>1245</v>
      </c>
      <c r="G127" s="11" t="s">
        <v>19</v>
      </c>
      <c r="H127" s="12"/>
      <c r="I127" s="13"/>
    </row>
    <row r="128" spans="1:9" ht="15">
      <c r="A128" s="19"/>
      <c r="B128" s="14" t="s">
        <v>165</v>
      </c>
      <c r="C128" s="19" t="s">
        <v>22</v>
      </c>
      <c r="D128" s="21">
        <v>3</v>
      </c>
      <c r="E128" s="29">
        <v>415</v>
      </c>
      <c r="F128" s="19">
        <f t="shared" si="4"/>
        <v>1245</v>
      </c>
      <c r="G128" s="11" t="s">
        <v>19</v>
      </c>
      <c r="H128" s="12"/>
      <c r="I128" s="13"/>
    </row>
    <row r="129" spans="1:9" ht="15">
      <c r="A129" s="19"/>
      <c r="B129" s="14" t="s">
        <v>167</v>
      </c>
      <c r="C129" s="19" t="s">
        <v>22</v>
      </c>
      <c r="D129" s="21">
        <v>3</v>
      </c>
      <c r="E129" s="29">
        <v>415</v>
      </c>
      <c r="F129" s="19">
        <f t="shared" si="4"/>
        <v>1245</v>
      </c>
      <c r="G129" s="11" t="s">
        <v>19</v>
      </c>
      <c r="H129" s="12"/>
      <c r="I129" s="13"/>
    </row>
    <row r="130" spans="1:9" ht="15">
      <c r="A130" s="19"/>
      <c r="B130" s="14" t="s">
        <v>178</v>
      </c>
      <c r="C130" s="19" t="s">
        <v>22</v>
      </c>
      <c r="D130" s="21">
        <v>1</v>
      </c>
      <c r="E130" s="29">
        <v>415</v>
      </c>
      <c r="F130" s="19">
        <f t="shared" si="4"/>
        <v>415</v>
      </c>
      <c r="G130" s="11" t="s">
        <v>19</v>
      </c>
      <c r="H130" s="12"/>
      <c r="I130" s="13"/>
    </row>
    <row r="131" spans="1:9" ht="15">
      <c r="A131" s="19"/>
      <c r="B131" s="14" t="s">
        <v>276</v>
      </c>
      <c r="C131" s="19" t="s">
        <v>22</v>
      </c>
      <c r="D131" s="21">
        <v>20</v>
      </c>
      <c r="E131" s="29">
        <v>415</v>
      </c>
      <c r="F131" s="19">
        <f t="shared" si="4"/>
        <v>8300</v>
      </c>
      <c r="G131" s="11" t="s">
        <v>277</v>
      </c>
      <c r="H131" s="12"/>
      <c r="I131" s="13"/>
    </row>
    <row r="132" spans="1:9" ht="15">
      <c r="A132" s="19"/>
      <c r="B132" s="14" t="s">
        <v>161</v>
      </c>
      <c r="C132" s="19" t="s">
        <v>22</v>
      </c>
      <c r="D132" s="21">
        <v>3</v>
      </c>
      <c r="E132" s="29">
        <v>415</v>
      </c>
      <c r="F132" s="19">
        <f t="shared" si="4"/>
        <v>1245</v>
      </c>
      <c r="G132" s="11" t="s">
        <v>19</v>
      </c>
      <c r="H132" s="12"/>
      <c r="I132" s="13"/>
    </row>
    <row r="133" spans="1:9" ht="15">
      <c r="A133" s="19"/>
      <c r="B133" s="14" t="s">
        <v>236</v>
      </c>
      <c r="C133" s="19" t="s">
        <v>22</v>
      </c>
      <c r="D133" s="21">
        <v>1</v>
      </c>
      <c r="E133" s="29">
        <v>4869.04</v>
      </c>
      <c r="F133" s="19">
        <f t="shared" si="4"/>
        <v>4869.04</v>
      </c>
      <c r="G133" s="11" t="s">
        <v>258</v>
      </c>
      <c r="H133" s="12"/>
      <c r="I133" s="13"/>
    </row>
    <row r="134" spans="1:9" ht="15">
      <c r="A134" s="19"/>
      <c r="B134" s="14" t="s">
        <v>233</v>
      </c>
      <c r="C134" s="19" t="s">
        <v>22</v>
      </c>
      <c r="D134" s="21">
        <v>1</v>
      </c>
      <c r="E134" s="29">
        <v>4869.04</v>
      </c>
      <c r="F134" s="19">
        <f t="shared" si="4"/>
        <v>4869.04</v>
      </c>
      <c r="G134" s="11" t="s">
        <v>258</v>
      </c>
      <c r="H134" s="12"/>
      <c r="I134" s="13"/>
    </row>
    <row r="135" spans="1:9" ht="15">
      <c r="A135" s="19"/>
      <c r="B135" s="14" t="s">
        <v>49</v>
      </c>
      <c r="C135" s="19" t="s">
        <v>22</v>
      </c>
      <c r="D135" s="21">
        <v>4</v>
      </c>
      <c r="E135" s="29">
        <v>415</v>
      </c>
      <c r="F135" s="19">
        <f t="shared" si="4"/>
        <v>1660</v>
      </c>
      <c r="G135" s="11" t="s">
        <v>20</v>
      </c>
      <c r="H135" s="12"/>
      <c r="I135" s="13"/>
    </row>
    <row r="136" spans="1:9" ht="15.75">
      <c r="A136" s="16"/>
      <c r="B136" s="16" t="s">
        <v>23</v>
      </c>
      <c r="C136" s="16" t="s">
        <v>22</v>
      </c>
      <c r="D136" s="25">
        <f>SUM(D125:D135)</f>
        <v>45</v>
      </c>
      <c r="E136" s="16"/>
      <c r="F136" s="18">
        <f>SUM(F125:F135)</f>
        <v>27583.08</v>
      </c>
      <c r="G136" s="77"/>
      <c r="H136" s="78"/>
      <c r="I136" s="79"/>
    </row>
    <row r="137" spans="1:9" s="34" customFormat="1" ht="12.75" customHeight="1">
      <c r="A137" s="19"/>
      <c r="B137" s="80" t="s">
        <v>259</v>
      </c>
      <c r="C137" s="75"/>
      <c r="D137" s="75"/>
      <c r="E137" s="75"/>
      <c r="F137" s="75"/>
      <c r="G137" s="75"/>
      <c r="H137" s="75"/>
      <c r="I137" s="76"/>
    </row>
    <row r="138" spans="1:9" s="34" customFormat="1" ht="15">
      <c r="A138" s="9"/>
      <c r="B138" s="14" t="s">
        <v>261</v>
      </c>
      <c r="C138" s="19" t="s">
        <v>22</v>
      </c>
      <c r="D138" s="28">
        <v>1</v>
      </c>
      <c r="E138" s="43">
        <v>1192.79</v>
      </c>
      <c r="F138" s="19">
        <f>D138*E138</f>
        <v>1192.79</v>
      </c>
      <c r="G138" s="111" t="s">
        <v>260</v>
      </c>
      <c r="H138" s="111"/>
      <c r="I138" s="111"/>
    </row>
    <row r="139" spans="1:9" s="34" customFormat="1" ht="15">
      <c r="A139" s="9"/>
      <c r="B139" s="14" t="s">
        <v>262</v>
      </c>
      <c r="C139" s="19" t="s">
        <v>22</v>
      </c>
      <c r="D139" s="28">
        <v>1</v>
      </c>
      <c r="E139" s="43">
        <v>1192.79</v>
      </c>
      <c r="F139" s="19">
        <f>D139*E139</f>
        <v>1192.79</v>
      </c>
      <c r="G139" s="111" t="s">
        <v>260</v>
      </c>
      <c r="H139" s="111"/>
      <c r="I139" s="111"/>
    </row>
    <row r="140" spans="1:9" s="34" customFormat="1" ht="15.75">
      <c r="A140" s="15"/>
      <c r="B140" s="16" t="s">
        <v>21</v>
      </c>
      <c r="C140" s="16" t="s">
        <v>22</v>
      </c>
      <c r="D140" s="25">
        <f>SUM(D138:D139)</f>
        <v>2</v>
      </c>
      <c r="E140" s="16"/>
      <c r="F140" s="16">
        <f>SUM(F138:F139)</f>
        <v>2385.58</v>
      </c>
      <c r="G140" s="77"/>
      <c r="H140" s="78"/>
      <c r="I140" s="79"/>
    </row>
    <row r="141" spans="1:9" ht="15.75">
      <c r="A141" s="19"/>
      <c r="B141" s="80" t="s">
        <v>27</v>
      </c>
      <c r="C141" s="75"/>
      <c r="D141" s="75"/>
      <c r="E141" s="75"/>
      <c r="F141" s="75"/>
      <c r="G141" s="75"/>
      <c r="H141" s="75"/>
      <c r="I141" s="76"/>
    </row>
    <row r="142" spans="1:9" ht="15">
      <c r="A142" s="19"/>
      <c r="B142" s="14" t="s">
        <v>205</v>
      </c>
      <c r="C142" s="10" t="s">
        <v>22</v>
      </c>
      <c r="D142" s="28">
        <v>1</v>
      </c>
      <c r="E142" s="43">
        <v>158.94</v>
      </c>
      <c r="F142" s="10">
        <f>D142*E142</f>
        <v>158.94</v>
      </c>
      <c r="G142" s="111" t="s">
        <v>18</v>
      </c>
      <c r="H142" s="111"/>
      <c r="I142" s="111"/>
    </row>
    <row r="143" spans="1:9" ht="15.75">
      <c r="A143" s="16"/>
      <c r="B143" s="16" t="s">
        <v>23</v>
      </c>
      <c r="C143" s="16" t="s">
        <v>22</v>
      </c>
      <c r="D143" s="25">
        <f>SUM(D142:D142)</f>
        <v>1</v>
      </c>
      <c r="E143" s="16"/>
      <c r="F143" s="18">
        <f>SUM(F142:F142)</f>
        <v>158.94</v>
      </c>
      <c r="G143" s="77"/>
      <c r="H143" s="78"/>
      <c r="I143" s="79"/>
    </row>
    <row r="144" spans="1:9" ht="15.75">
      <c r="A144" s="19"/>
      <c r="B144" s="80" t="s">
        <v>189</v>
      </c>
      <c r="C144" s="75"/>
      <c r="D144" s="75"/>
      <c r="E144" s="75"/>
      <c r="F144" s="75"/>
      <c r="G144" s="75"/>
      <c r="H144" s="75"/>
      <c r="I144" s="76"/>
    </row>
    <row r="145" spans="1:9" ht="15">
      <c r="A145" s="19"/>
      <c r="B145" s="14" t="s">
        <v>219</v>
      </c>
      <c r="C145" s="19" t="s">
        <v>22</v>
      </c>
      <c r="D145" s="21">
        <v>1</v>
      </c>
      <c r="E145" s="29">
        <v>2777</v>
      </c>
      <c r="F145" s="19">
        <f>D145*E145</f>
        <v>2777</v>
      </c>
      <c r="G145" s="113" t="s">
        <v>190</v>
      </c>
      <c r="H145" s="114"/>
      <c r="I145" s="115"/>
    </row>
    <row r="146" spans="1:9" ht="15.75">
      <c r="A146" s="16"/>
      <c r="B146" s="16" t="s">
        <v>23</v>
      </c>
      <c r="C146" s="16" t="s">
        <v>22</v>
      </c>
      <c r="D146" s="25">
        <f>SUM(D145:D145)</f>
        <v>1</v>
      </c>
      <c r="E146" s="16"/>
      <c r="F146" s="18">
        <f>SUM(F145:F145)</f>
        <v>2777</v>
      </c>
      <c r="G146" s="77"/>
      <c r="H146" s="78"/>
      <c r="I146" s="79"/>
    </row>
    <row r="147" spans="1:9" ht="16.5" customHeight="1">
      <c r="A147" s="19"/>
      <c r="B147" s="80" t="s">
        <v>29</v>
      </c>
      <c r="C147" s="75"/>
      <c r="D147" s="75"/>
      <c r="E147" s="75"/>
      <c r="F147" s="75"/>
      <c r="G147" s="75"/>
      <c r="H147" s="75"/>
      <c r="I147" s="76"/>
    </row>
    <row r="148" spans="1:9" ht="13.5" customHeight="1">
      <c r="A148" s="10"/>
      <c r="B148" s="14" t="s">
        <v>154</v>
      </c>
      <c r="C148" s="19" t="s">
        <v>22</v>
      </c>
      <c r="D148" s="21">
        <v>1</v>
      </c>
      <c r="E148" s="29">
        <v>582.6</v>
      </c>
      <c r="F148" s="19">
        <f>D148*E148</f>
        <v>582.6</v>
      </c>
      <c r="G148" s="74" t="s">
        <v>67</v>
      </c>
      <c r="H148" s="75"/>
      <c r="I148" s="76"/>
    </row>
    <row r="149" spans="1:9" ht="13.5" customHeight="1">
      <c r="A149" s="10"/>
      <c r="B149" s="30" t="s">
        <v>57</v>
      </c>
      <c r="C149" s="19" t="s">
        <v>56</v>
      </c>
      <c r="D149" s="21">
        <v>0.016</v>
      </c>
      <c r="E149" s="31">
        <v>601.77</v>
      </c>
      <c r="F149" s="19">
        <f>D149*E149</f>
        <v>9.62832</v>
      </c>
      <c r="G149" s="22"/>
      <c r="H149" s="23"/>
      <c r="I149" s="24"/>
    </row>
    <row r="150" spans="1:9" ht="13.5" customHeight="1">
      <c r="A150" s="10"/>
      <c r="B150" s="14" t="s">
        <v>160</v>
      </c>
      <c r="C150" s="19" t="s">
        <v>22</v>
      </c>
      <c r="D150" s="21">
        <v>1</v>
      </c>
      <c r="E150" s="29">
        <v>582.6</v>
      </c>
      <c r="F150" s="19">
        <f aca="true" t="shared" si="5" ref="F150:F158">D150*E150</f>
        <v>582.6</v>
      </c>
      <c r="G150" s="74" t="s">
        <v>91</v>
      </c>
      <c r="H150" s="75"/>
      <c r="I150" s="76"/>
    </row>
    <row r="151" spans="1:9" ht="13.5" customHeight="1">
      <c r="A151" s="10"/>
      <c r="B151" s="30" t="s">
        <v>57</v>
      </c>
      <c r="C151" s="19" t="s">
        <v>56</v>
      </c>
      <c r="D151" s="21">
        <v>0.016</v>
      </c>
      <c r="E151" s="31">
        <v>601.77</v>
      </c>
      <c r="F151" s="19">
        <f t="shared" si="5"/>
        <v>9.62832</v>
      </c>
      <c r="G151" s="22"/>
      <c r="H151" s="23"/>
      <c r="I151" s="24"/>
    </row>
    <row r="152" spans="1:9" ht="13.5" customHeight="1">
      <c r="A152" s="10"/>
      <c r="B152" s="14" t="s">
        <v>184</v>
      </c>
      <c r="C152" s="19" t="s">
        <v>22</v>
      </c>
      <c r="D152" s="21">
        <v>1</v>
      </c>
      <c r="E152" s="29">
        <v>582.6</v>
      </c>
      <c r="F152" s="19">
        <f t="shared" si="5"/>
        <v>582.6</v>
      </c>
      <c r="G152" s="74" t="s">
        <v>67</v>
      </c>
      <c r="H152" s="75"/>
      <c r="I152" s="76"/>
    </row>
    <row r="153" spans="1:9" ht="13.5" customHeight="1">
      <c r="A153" s="10"/>
      <c r="B153" s="30" t="s">
        <v>55</v>
      </c>
      <c r="C153" s="19" t="s">
        <v>22</v>
      </c>
      <c r="D153" s="21">
        <v>1</v>
      </c>
      <c r="E153" s="31">
        <v>11.45</v>
      </c>
      <c r="F153" s="19">
        <f t="shared" si="5"/>
        <v>11.45</v>
      </c>
      <c r="G153" s="22"/>
      <c r="H153" s="23"/>
      <c r="I153" s="24"/>
    </row>
    <row r="154" spans="1:9" ht="13.5" customHeight="1">
      <c r="A154" s="10"/>
      <c r="B154" s="30" t="s">
        <v>57</v>
      </c>
      <c r="C154" s="19" t="s">
        <v>56</v>
      </c>
      <c r="D154" s="21">
        <v>0.016</v>
      </c>
      <c r="E154" s="31">
        <v>601.77</v>
      </c>
      <c r="F154" s="19">
        <f>D154*E154</f>
        <v>9.62832</v>
      </c>
      <c r="G154" s="22"/>
      <c r="H154" s="23"/>
      <c r="I154" s="24"/>
    </row>
    <row r="155" spans="1:9" ht="13.5" customHeight="1">
      <c r="A155" s="10"/>
      <c r="B155" s="14" t="s">
        <v>254</v>
      </c>
      <c r="C155" s="19" t="s">
        <v>22</v>
      </c>
      <c r="D155" s="21">
        <v>2</v>
      </c>
      <c r="E155" s="29">
        <v>582.6</v>
      </c>
      <c r="F155" s="19">
        <f t="shared" si="5"/>
        <v>1165.2</v>
      </c>
      <c r="G155" s="74" t="s">
        <v>67</v>
      </c>
      <c r="H155" s="75"/>
      <c r="I155" s="76"/>
    </row>
    <row r="156" spans="1:9" ht="13.5" customHeight="1">
      <c r="A156" s="10"/>
      <c r="B156" s="30" t="s">
        <v>57</v>
      </c>
      <c r="C156" s="19" t="s">
        <v>56</v>
      </c>
      <c r="D156" s="21">
        <v>0.032</v>
      </c>
      <c r="E156" s="31">
        <v>601.77</v>
      </c>
      <c r="F156" s="19">
        <f t="shared" si="5"/>
        <v>19.25664</v>
      </c>
      <c r="G156" s="22"/>
      <c r="H156" s="23"/>
      <c r="I156" s="24"/>
    </row>
    <row r="157" spans="1:9" ht="14.25" customHeight="1">
      <c r="A157" s="10"/>
      <c r="B157" s="30" t="s">
        <v>58</v>
      </c>
      <c r="C157" s="19" t="s">
        <v>56</v>
      </c>
      <c r="D157" s="21">
        <v>0.372</v>
      </c>
      <c r="E157" s="29">
        <v>139.08</v>
      </c>
      <c r="F157" s="19">
        <f t="shared" si="5"/>
        <v>51.73776</v>
      </c>
      <c r="G157" s="22"/>
      <c r="H157" s="23"/>
      <c r="I157" s="24"/>
    </row>
    <row r="158" spans="1:9" ht="13.5" customHeight="1">
      <c r="A158" s="10"/>
      <c r="B158" s="30" t="s">
        <v>55</v>
      </c>
      <c r="C158" s="19" t="s">
        <v>22</v>
      </c>
      <c r="D158" s="21">
        <v>8</v>
      </c>
      <c r="E158" s="31">
        <v>11.45</v>
      </c>
      <c r="F158" s="19">
        <f t="shared" si="5"/>
        <v>91.6</v>
      </c>
      <c r="G158" s="22"/>
      <c r="H158" s="23"/>
      <c r="I158" s="24"/>
    </row>
    <row r="159" spans="1:9" ht="13.5" customHeight="1">
      <c r="A159" s="10"/>
      <c r="B159" s="14" t="s">
        <v>267</v>
      </c>
      <c r="C159" s="19" t="s">
        <v>22</v>
      </c>
      <c r="D159" s="21">
        <v>2</v>
      </c>
      <c r="E159" s="29">
        <v>582.6</v>
      </c>
      <c r="F159" s="19">
        <f aca="true" t="shared" si="6" ref="F159:F166">D159*E159</f>
        <v>1165.2</v>
      </c>
      <c r="G159" s="74" t="s">
        <v>67</v>
      </c>
      <c r="H159" s="75"/>
      <c r="I159" s="76"/>
    </row>
    <row r="160" spans="1:9" ht="13.5" customHeight="1">
      <c r="A160" s="10"/>
      <c r="B160" s="30" t="s">
        <v>57</v>
      </c>
      <c r="C160" s="19" t="s">
        <v>56</v>
      </c>
      <c r="D160" s="21">
        <v>0.064</v>
      </c>
      <c r="E160" s="31">
        <v>601.77</v>
      </c>
      <c r="F160" s="19">
        <f t="shared" si="6"/>
        <v>38.51328</v>
      </c>
      <c r="G160" s="22"/>
      <c r="H160" s="23"/>
      <c r="I160" s="24"/>
    </row>
    <row r="161" spans="1:9" ht="14.25" customHeight="1">
      <c r="A161" s="10"/>
      <c r="B161" s="30" t="s">
        <v>58</v>
      </c>
      <c r="C161" s="19" t="s">
        <v>56</v>
      </c>
      <c r="D161" s="21">
        <v>0.248</v>
      </c>
      <c r="E161" s="29">
        <v>139.08</v>
      </c>
      <c r="F161" s="19">
        <f t="shared" si="6"/>
        <v>34.49184</v>
      </c>
      <c r="G161" s="22"/>
      <c r="H161" s="23"/>
      <c r="I161" s="24"/>
    </row>
    <row r="162" spans="1:9" ht="13.5" customHeight="1">
      <c r="A162" s="10"/>
      <c r="B162" s="30" t="s">
        <v>55</v>
      </c>
      <c r="C162" s="19" t="s">
        <v>22</v>
      </c>
      <c r="D162" s="21">
        <v>16</v>
      </c>
      <c r="E162" s="31">
        <v>11.45</v>
      </c>
      <c r="F162" s="19">
        <f t="shared" si="6"/>
        <v>183.2</v>
      </c>
      <c r="G162" s="22"/>
      <c r="H162" s="23"/>
      <c r="I162" s="24"/>
    </row>
    <row r="163" spans="1:9" ht="13.5" customHeight="1">
      <c r="A163" s="10"/>
      <c r="B163" s="14" t="s">
        <v>272</v>
      </c>
      <c r="C163" s="19" t="s">
        <v>22</v>
      </c>
      <c r="D163" s="21">
        <v>1</v>
      </c>
      <c r="E163" s="29">
        <v>582.6</v>
      </c>
      <c r="F163" s="19">
        <f t="shared" si="6"/>
        <v>582.6</v>
      </c>
      <c r="G163" s="74" t="s">
        <v>30</v>
      </c>
      <c r="H163" s="75"/>
      <c r="I163" s="76"/>
    </row>
    <row r="164" spans="1:9" ht="13.5" customHeight="1">
      <c r="A164" s="10"/>
      <c r="B164" s="14" t="s">
        <v>272</v>
      </c>
      <c r="C164" s="19" t="s">
        <v>22</v>
      </c>
      <c r="D164" s="21">
        <v>1</v>
      </c>
      <c r="E164" s="29">
        <v>582.6</v>
      </c>
      <c r="F164" s="19">
        <f t="shared" si="6"/>
        <v>582.6</v>
      </c>
      <c r="G164" s="74" t="s">
        <v>31</v>
      </c>
      <c r="H164" s="75"/>
      <c r="I164" s="76"/>
    </row>
    <row r="165" spans="1:9" ht="13.5" customHeight="1">
      <c r="A165" s="10"/>
      <c r="B165" s="14" t="s">
        <v>272</v>
      </c>
      <c r="C165" s="19" t="s">
        <v>22</v>
      </c>
      <c r="D165" s="21">
        <v>18</v>
      </c>
      <c r="E165" s="29">
        <v>582.6</v>
      </c>
      <c r="F165" s="19">
        <f t="shared" si="6"/>
        <v>10486.800000000001</v>
      </c>
      <c r="G165" s="74" t="s">
        <v>41</v>
      </c>
      <c r="H165" s="75"/>
      <c r="I165" s="76"/>
    </row>
    <row r="166" spans="1:9" ht="13.5" customHeight="1">
      <c r="A166" s="10"/>
      <c r="B166" s="30" t="s">
        <v>57</v>
      </c>
      <c r="C166" s="19" t="s">
        <v>56</v>
      </c>
      <c r="D166" s="21">
        <v>0.32</v>
      </c>
      <c r="E166" s="31">
        <v>601.77</v>
      </c>
      <c r="F166" s="19">
        <f t="shared" si="6"/>
        <v>192.5664</v>
      </c>
      <c r="G166" s="22"/>
      <c r="H166" s="23"/>
      <c r="I166" s="24"/>
    </row>
    <row r="167" spans="1:9" ht="13.5" customHeight="1">
      <c r="A167" s="10"/>
      <c r="B167" s="14" t="s">
        <v>266</v>
      </c>
      <c r="C167" s="19" t="s">
        <v>22</v>
      </c>
      <c r="D167" s="21">
        <v>2</v>
      </c>
      <c r="E167" s="29">
        <v>582.6</v>
      </c>
      <c r="F167" s="19">
        <f aca="true" t="shared" si="7" ref="F167:F178">D167*E167</f>
        <v>1165.2</v>
      </c>
      <c r="G167" s="74" t="s">
        <v>30</v>
      </c>
      <c r="H167" s="75"/>
      <c r="I167" s="76"/>
    </row>
    <row r="168" spans="1:9" ht="13.5" customHeight="1">
      <c r="A168" s="10"/>
      <c r="B168" s="14" t="s">
        <v>266</v>
      </c>
      <c r="C168" s="19" t="s">
        <v>22</v>
      </c>
      <c r="D168" s="21">
        <v>2</v>
      </c>
      <c r="E168" s="29">
        <v>582.6</v>
      </c>
      <c r="F168" s="19">
        <f t="shared" si="7"/>
        <v>1165.2</v>
      </c>
      <c r="G168" s="74" t="s">
        <v>31</v>
      </c>
      <c r="H168" s="75"/>
      <c r="I168" s="76"/>
    </row>
    <row r="169" spans="1:9" ht="13.5" customHeight="1">
      <c r="A169" s="10"/>
      <c r="B169" s="14" t="s">
        <v>266</v>
      </c>
      <c r="C169" s="19" t="s">
        <v>22</v>
      </c>
      <c r="D169" s="21">
        <v>6</v>
      </c>
      <c r="E169" s="29">
        <v>582.6</v>
      </c>
      <c r="F169" s="19">
        <f t="shared" si="7"/>
        <v>3495.6000000000004</v>
      </c>
      <c r="G169" s="74" t="s">
        <v>41</v>
      </c>
      <c r="H169" s="75"/>
      <c r="I169" s="76"/>
    </row>
    <row r="170" spans="1:9" ht="13.5" customHeight="1">
      <c r="A170" s="10"/>
      <c r="B170" s="30" t="s">
        <v>55</v>
      </c>
      <c r="C170" s="19" t="s">
        <v>22</v>
      </c>
      <c r="D170" s="21">
        <v>2</v>
      </c>
      <c r="E170" s="31">
        <v>11.45</v>
      </c>
      <c r="F170" s="19">
        <f t="shared" si="7"/>
        <v>22.9</v>
      </c>
      <c r="G170" s="22"/>
      <c r="H170" s="23"/>
      <c r="I170" s="24"/>
    </row>
    <row r="171" spans="1:9" ht="13.5" customHeight="1">
      <c r="A171" s="10"/>
      <c r="B171" s="30" t="s">
        <v>57</v>
      </c>
      <c r="C171" s="19" t="s">
        <v>56</v>
      </c>
      <c r="D171" s="21">
        <v>0.416</v>
      </c>
      <c r="E171" s="31">
        <v>601.77</v>
      </c>
      <c r="F171" s="19">
        <f t="shared" si="7"/>
        <v>250.33631999999997</v>
      </c>
      <c r="G171" s="22"/>
      <c r="H171" s="23"/>
      <c r="I171" s="24"/>
    </row>
    <row r="172" spans="1:9" ht="14.25" customHeight="1">
      <c r="A172" s="10"/>
      <c r="B172" s="30" t="s">
        <v>58</v>
      </c>
      <c r="C172" s="19" t="s">
        <v>56</v>
      </c>
      <c r="D172" s="21">
        <v>0.496</v>
      </c>
      <c r="E172" s="29">
        <v>139.08</v>
      </c>
      <c r="F172" s="19">
        <f t="shared" si="7"/>
        <v>68.98368</v>
      </c>
      <c r="G172" s="22"/>
      <c r="H172" s="23"/>
      <c r="I172" s="24"/>
    </row>
    <row r="173" spans="1:9" ht="13.5" customHeight="1">
      <c r="A173" s="10"/>
      <c r="B173" s="14" t="s">
        <v>196</v>
      </c>
      <c r="C173" s="19" t="s">
        <v>22</v>
      </c>
      <c r="D173" s="21">
        <v>1</v>
      </c>
      <c r="E173" s="29">
        <v>582.6</v>
      </c>
      <c r="F173" s="19">
        <f t="shared" si="7"/>
        <v>582.6</v>
      </c>
      <c r="G173" s="74" t="s">
        <v>30</v>
      </c>
      <c r="H173" s="75"/>
      <c r="I173" s="76"/>
    </row>
    <row r="174" spans="1:9" ht="13.5" customHeight="1">
      <c r="A174" s="10"/>
      <c r="B174" s="14" t="s">
        <v>196</v>
      </c>
      <c r="C174" s="19" t="s">
        <v>22</v>
      </c>
      <c r="D174" s="21">
        <v>1</v>
      </c>
      <c r="E174" s="29">
        <v>582.6</v>
      </c>
      <c r="F174" s="19">
        <f t="shared" si="7"/>
        <v>582.6</v>
      </c>
      <c r="G174" s="74" t="s">
        <v>62</v>
      </c>
      <c r="H174" s="75"/>
      <c r="I174" s="76"/>
    </row>
    <row r="175" spans="1:9" ht="13.5" customHeight="1">
      <c r="A175" s="10"/>
      <c r="B175" s="14" t="s">
        <v>196</v>
      </c>
      <c r="C175" s="19" t="s">
        <v>22</v>
      </c>
      <c r="D175" s="21">
        <v>18</v>
      </c>
      <c r="E175" s="29">
        <v>582.6</v>
      </c>
      <c r="F175" s="19">
        <f t="shared" si="7"/>
        <v>10486.800000000001</v>
      </c>
      <c r="G175" s="74" t="s">
        <v>41</v>
      </c>
      <c r="H175" s="75"/>
      <c r="I175" s="76"/>
    </row>
    <row r="176" spans="1:9" ht="13.5" customHeight="1">
      <c r="A176" s="10"/>
      <c r="B176" s="30" t="s">
        <v>55</v>
      </c>
      <c r="C176" s="19" t="s">
        <v>22</v>
      </c>
      <c r="D176" s="21">
        <v>3</v>
      </c>
      <c r="E176" s="31">
        <v>11.45</v>
      </c>
      <c r="F176" s="19">
        <f t="shared" si="7"/>
        <v>34.349999999999994</v>
      </c>
      <c r="G176" s="22"/>
      <c r="H176" s="23"/>
      <c r="I176" s="24"/>
    </row>
    <row r="177" spans="1:9" ht="14.25" customHeight="1">
      <c r="A177" s="10"/>
      <c r="B177" s="30" t="s">
        <v>58</v>
      </c>
      <c r="C177" s="19" t="s">
        <v>56</v>
      </c>
      <c r="D177" s="21">
        <v>0.25</v>
      </c>
      <c r="E177" s="29">
        <v>139.08</v>
      </c>
      <c r="F177" s="19">
        <f t="shared" si="7"/>
        <v>34.77</v>
      </c>
      <c r="G177" s="22"/>
      <c r="H177" s="23"/>
      <c r="I177" s="24"/>
    </row>
    <row r="178" spans="1:9" ht="13.5" customHeight="1">
      <c r="A178" s="10"/>
      <c r="B178" s="30" t="s">
        <v>57</v>
      </c>
      <c r="C178" s="19" t="s">
        <v>56</v>
      </c>
      <c r="D178" s="21">
        <v>0.32</v>
      </c>
      <c r="E178" s="31">
        <v>601.77</v>
      </c>
      <c r="F178" s="19">
        <f t="shared" si="7"/>
        <v>192.5664</v>
      </c>
      <c r="G178" s="22"/>
      <c r="H178" s="23"/>
      <c r="I178" s="24"/>
    </row>
    <row r="179" spans="1:9" ht="15.75">
      <c r="A179" s="16"/>
      <c r="B179" s="16" t="s">
        <v>21</v>
      </c>
      <c r="C179" s="16"/>
      <c r="D179" s="25">
        <f>D175+D174+D173+D169+D168+D167+D165+D164+D163+D159+D155+D152+D150+D148</f>
        <v>57</v>
      </c>
      <c r="E179" s="16"/>
      <c r="F179" s="18">
        <f>SUM(F148:F178)</f>
        <v>34463.80728</v>
      </c>
      <c r="G179" s="77"/>
      <c r="H179" s="78"/>
      <c r="I179" s="79"/>
    </row>
    <row r="180" spans="1:9" ht="15.75">
      <c r="A180" s="19"/>
      <c r="B180" s="80" t="s">
        <v>503</v>
      </c>
      <c r="C180" s="75"/>
      <c r="D180" s="75"/>
      <c r="E180" s="75"/>
      <c r="F180" s="75"/>
      <c r="G180" s="75"/>
      <c r="H180" s="75"/>
      <c r="I180" s="76"/>
    </row>
    <row r="181" spans="1:9" ht="15">
      <c r="A181" s="19"/>
      <c r="B181" s="14" t="s">
        <v>172</v>
      </c>
      <c r="C181" s="19" t="s">
        <v>22</v>
      </c>
      <c r="D181" s="21">
        <v>16</v>
      </c>
      <c r="E181" s="29">
        <v>240.63</v>
      </c>
      <c r="F181" s="19">
        <f>D181*E181</f>
        <v>3850.08</v>
      </c>
      <c r="G181" s="11"/>
      <c r="H181" s="12"/>
      <c r="I181" s="13"/>
    </row>
    <row r="182" spans="1:9" ht="15">
      <c r="A182" s="19"/>
      <c r="B182" s="14" t="s">
        <v>159</v>
      </c>
      <c r="C182" s="19" t="s">
        <v>22</v>
      </c>
      <c r="D182" s="21">
        <v>17</v>
      </c>
      <c r="E182" s="29">
        <v>240.63</v>
      </c>
      <c r="F182" s="19">
        <f>D182*E182</f>
        <v>4090.71</v>
      </c>
      <c r="G182" s="11"/>
      <c r="H182" s="12"/>
      <c r="I182" s="13"/>
    </row>
    <row r="183" spans="1:9" ht="15">
      <c r="A183" s="19"/>
      <c r="B183" s="14" t="s">
        <v>161</v>
      </c>
      <c r="C183" s="19" t="s">
        <v>22</v>
      </c>
      <c r="D183" s="21">
        <v>18</v>
      </c>
      <c r="E183" s="29">
        <v>240.63</v>
      </c>
      <c r="F183" s="19">
        <f>D183*E183</f>
        <v>4331.34</v>
      </c>
      <c r="G183" s="11"/>
      <c r="H183" s="12"/>
      <c r="I183" s="13"/>
    </row>
    <row r="184" spans="1:9" ht="15">
      <c r="A184" s="19"/>
      <c r="B184" s="14" t="s">
        <v>505</v>
      </c>
      <c r="C184" s="19" t="s">
        <v>22</v>
      </c>
      <c r="D184" s="21">
        <v>29</v>
      </c>
      <c r="E184" s="29">
        <v>240.63</v>
      </c>
      <c r="F184" s="19">
        <f>D184*E184</f>
        <v>6978.2699999999995</v>
      </c>
      <c r="G184" s="11"/>
      <c r="H184" s="12"/>
      <c r="I184" s="13"/>
    </row>
    <row r="185" spans="1:9" ht="15">
      <c r="A185" s="19"/>
      <c r="B185" s="14" t="s">
        <v>506</v>
      </c>
      <c r="C185" s="19" t="s">
        <v>22</v>
      </c>
      <c r="D185" s="21">
        <v>29</v>
      </c>
      <c r="E185" s="29">
        <v>240.63</v>
      </c>
      <c r="F185" s="19">
        <f>D185*E185</f>
        <v>6978.2699999999995</v>
      </c>
      <c r="G185" s="11"/>
      <c r="H185" s="12"/>
      <c r="I185" s="13"/>
    </row>
    <row r="186" spans="1:9" ht="15.75">
      <c r="A186" s="16"/>
      <c r="B186" s="16" t="s">
        <v>23</v>
      </c>
      <c r="C186" s="16" t="s">
        <v>22</v>
      </c>
      <c r="D186" s="25">
        <f>SUM(D181:D185)</f>
        <v>109</v>
      </c>
      <c r="E186" s="16"/>
      <c r="F186" s="18">
        <f>SUM(F181:F185)</f>
        <v>26228.670000000002</v>
      </c>
      <c r="G186" s="77"/>
      <c r="H186" s="78"/>
      <c r="I186" s="79"/>
    </row>
    <row r="187" spans="1:9" ht="15.75">
      <c r="A187" s="32"/>
      <c r="B187" s="32" t="s">
        <v>32</v>
      </c>
      <c r="C187" s="32"/>
      <c r="D187" s="41"/>
      <c r="E187" s="32"/>
      <c r="F187" s="33">
        <f>F179+F136+F123+F87+F38+F64++F69+F143+F140+F146+F186</f>
        <v>593021.1572799999</v>
      </c>
      <c r="G187" s="89"/>
      <c r="H187" s="90"/>
      <c r="I187" s="91"/>
    </row>
    <row r="188" spans="1:9" ht="15.75">
      <c r="A188" s="34"/>
      <c r="B188" s="35" t="s">
        <v>33</v>
      </c>
      <c r="C188" s="35"/>
      <c r="D188" s="35"/>
      <c r="E188" s="35"/>
      <c r="F188" s="35"/>
      <c r="G188" s="35"/>
      <c r="H188" s="35"/>
      <c r="I188" s="34"/>
    </row>
    <row r="189" spans="1:9" ht="15.75">
      <c r="A189" s="34"/>
      <c r="B189" s="35" t="s">
        <v>34</v>
      </c>
      <c r="C189" s="35"/>
      <c r="D189" s="35"/>
      <c r="E189" s="35"/>
      <c r="F189" s="35"/>
      <c r="G189" s="35" t="s">
        <v>35</v>
      </c>
      <c r="H189" s="35"/>
      <c r="I189" s="34"/>
    </row>
    <row r="190" spans="2:8" ht="12.75">
      <c r="B190" s="1"/>
      <c r="C190" s="1"/>
      <c r="D190" s="1"/>
      <c r="E190" s="1"/>
      <c r="F190" s="1"/>
      <c r="G190" s="1"/>
      <c r="H190" s="1"/>
    </row>
  </sheetData>
  <sheetProtection/>
  <mergeCells count="102">
    <mergeCell ref="G115:I115"/>
    <mergeCell ref="G116:I116"/>
    <mergeCell ref="G179:I179"/>
    <mergeCell ref="G93:I93"/>
    <mergeCell ref="G167:I167"/>
    <mergeCell ref="G169:I169"/>
    <mergeCell ref="G148:I148"/>
    <mergeCell ref="G150:I150"/>
    <mergeCell ref="G101:I101"/>
    <mergeCell ref="G99:I99"/>
    <mergeCell ref="G117:I117"/>
    <mergeCell ref="G168:I168"/>
    <mergeCell ref="G163:I163"/>
    <mergeCell ref="G164:I164"/>
    <mergeCell ref="G165:I165"/>
    <mergeCell ref="G122:I122"/>
    <mergeCell ref="G159:I159"/>
    <mergeCell ref="G152:I152"/>
    <mergeCell ref="B147:I147"/>
    <mergeCell ref="G143:I143"/>
    <mergeCell ref="G187:I187"/>
    <mergeCell ref="G92:I92"/>
    <mergeCell ref="G173:I173"/>
    <mergeCell ref="G174:I174"/>
    <mergeCell ref="G155:I155"/>
    <mergeCell ref="G175:I175"/>
    <mergeCell ref="G140:I140"/>
    <mergeCell ref="G123:I123"/>
    <mergeCell ref="G119:I119"/>
    <mergeCell ref="G120:I120"/>
    <mergeCell ref="B141:I141"/>
    <mergeCell ref="G142:I142"/>
    <mergeCell ref="B137:I137"/>
    <mergeCell ref="G138:I138"/>
    <mergeCell ref="G121:I121"/>
    <mergeCell ref="G118:I118"/>
    <mergeCell ref="B124:I124"/>
    <mergeCell ref="G136:I136"/>
    <mergeCell ref="G139:I139"/>
    <mergeCell ref="G108:I108"/>
    <mergeCell ref="G109:I109"/>
    <mergeCell ref="G110:I110"/>
    <mergeCell ref="G112:I112"/>
    <mergeCell ref="G85:I85"/>
    <mergeCell ref="G106:I106"/>
    <mergeCell ref="G104:I104"/>
    <mergeCell ref="G107:I107"/>
    <mergeCell ref="G102:I102"/>
    <mergeCell ref="G100:I100"/>
    <mergeCell ref="G81:I81"/>
    <mergeCell ref="G82:I82"/>
    <mergeCell ref="G83:I83"/>
    <mergeCell ref="G84:I84"/>
    <mergeCell ref="G94:I94"/>
    <mergeCell ref="G52:I52"/>
    <mergeCell ref="G69:I69"/>
    <mergeCell ref="G86:I86"/>
    <mergeCell ref="B70:I70"/>
    <mergeCell ref="G95:I95"/>
    <mergeCell ref="G98:I98"/>
    <mergeCell ref="G96:I96"/>
    <mergeCell ref="G97:I97"/>
    <mergeCell ref="G90:I90"/>
    <mergeCell ref="G89:I89"/>
    <mergeCell ref="G91:I91"/>
    <mergeCell ref="G51:I51"/>
    <mergeCell ref="G53:I53"/>
    <mergeCell ref="G64:I64"/>
    <mergeCell ref="B65:I65"/>
    <mergeCell ref="G48:I48"/>
    <mergeCell ref="G46:I46"/>
    <mergeCell ref="G47:I47"/>
    <mergeCell ref="G49:I49"/>
    <mergeCell ref="G50:I50"/>
    <mergeCell ref="G54:I54"/>
    <mergeCell ref="G40:I40"/>
    <mergeCell ref="B39:I39"/>
    <mergeCell ref="G43:I43"/>
    <mergeCell ref="G45:I45"/>
    <mergeCell ref="G44:I44"/>
    <mergeCell ref="G42:I42"/>
    <mergeCell ref="G105:I105"/>
    <mergeCell ref="G113:I113"/>
    <mergeCell ref="A1:I1"/>
    <mergeCell ref="A2:I2"/>
    <mergeCell ref="A3:I3"/>
    <mergeCell ref="G4:I4"/>
    <mergeCell ref="G5:I5"/>
    <mergeCell ref="B7:I7"/>
    <mergeCell ref="G38:I38"/>
    <mergeCell ref="G41:I41"/>
    <mergeCell ref="B180:I180"/>
    <mergeCell ref="G186:I186"/>
    <mergeCell ref="B144:I144"/>
    <mergeCell ref="G145:I145"/>
    <mergeCell ref="G146:I146"/>
    <mergeCell ref="G87:I87"/>
    <mergeCell ref="B88:I88"/>
    <mergeCell ref="G111:I111"/>
    <mergeCell ref="G114:I114"/>
    <mergeCell ref="G103:I103"/>
  </mergeCells>
  <printOptions/>
  <pageMargins left="0.28" right="0.18" top="0.22" bottom="0.23" header="0.2" footer="0.2"/>
  <pageSetup fitToHeight="0" fitToWidth="1" horizontalDpi="600" verticalDpi="6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I165"/>
  <sheetViews>
    <sheetView tabSelected="1" zoomScalePageLayoutView="0" workbookViewId="0" topLeftCell="A115">
      <selection activeCell="I165" sqref="I165"/>
    </sheetView>
  </sheetViews>
  <sheetFormatPr defaultColWidth="9.140625" defaultRowHeight="12.75"/>
  <cols>
    <col min="1" max="1" width="5.28125" style="0" customWidth="1"/>
    <col min="2" max="2" width="37.57421875" style="0" customWidth="1"/>
    <col min="3" max="3" width="7.28125" style="0" customWidth="1"/>
    <col min="4" max="4" width="10.57421875" style="0" customWidth="1"/>
    <col min="5" max="5" width="8.57421875" style="0" customWidth="1"/>
    <col min="6" max="6" width="13.8515625" style="0" customWidth="1"/>
    <col min="9" max="9" width="22.00390625" style="0" customWidth="1"/>
  </cols>
  <sheetData>
    <row r="1" spans="1:9" ht="12" customHeight="1">
      <c r="A1" s="83" t="s">
        <v>3</v>
      </c>
      <c r="B1" s="84"/>
      <c r="C1" s="84"/>
      <c r="D1" s="84"/>
      <c r="E1" s="84"/>
      <c r="F1" s="84"/>
      <c r="G1" s="84"/>
      <c r="H1" s="84"/>
      <c r="I1" s="85"/>
    </row>
    <row r="2" spans="1:9" ht="15.75">
      <c r="A2" s="83" t="s">
        <v>152</v>
      </c>
      <c r="B2" s="84"/>
      <c r="C2" s="84"/>
      <c r="D2" s="84"/>
      <c r="E2" s="84"/>
      <c r="F2" s="84"/>
      <c r="G2" s="84"/>
      <c r="H2" s="84"/>
      <c r="I2" s="85"/>
    </row>
    <row r="3" spans="1:9" ht="15.75">
      <c r="A3" s="86" t="s">
        <v>4</v>
      </c>
      <c r="B3" s="87"/>
      <c r="C3" s="87"/>
      <c r="D3" s="87"/>
      <c r="E3" s="87"/>
      <c r="F3" s="87"/>
      <c r="G3" s="87"/>
      <c r="H3" s="87"/>
      <c r="I3" s="88"/>
    </row>
    <row r="4" spans="1:9" ht="15.75">
      <c r="A4" s="32" t="s">
        <v>5</v>
      </c>
      <c r="B4" s="32" t="s">
        <v>6</v>
      </c>
      <c r="C4" s="32" t="s">
        <v>7</v>
      </c>
      <c r="D4" s="32" t="s">
        <v>8</v>
      </c>
      <c r="E4" s="32" t="s">
        <v>9</v>
      </c>
      <c r="F4" s="32" t="s">
        <v>10</v>
      </c>
      <c r="G4" s="105" t="s">
        <v>11</v>
      </c>
      <c r="H4" s="106"/>
      <c r="I4" s="107"/>
    </row>
    <row r="5" spans="1:9" ht="10.5" customHeight="1">
      <c r="A5" s="32" t="s">
        <v>38</v>
      </c>
      <c r="B5" s="32" t="s">
        <v>12</v>
      </c>
      <c r="C5" s="32" t="s">
        <v>13</v>
      </c>
      <c r="D5" s="32" t="s">
        <v>14</v>
      </c>
      <c r="E5" s="32"/>
      <c r="F5" s="32"/>
      <c r="G5" s="105"/>
      <c r="H5" s="106"/>
      <c r="I5" s="107"/>
    </row>
    <row r="6" spans="1:9" ht="16.5" customHeight="1">
      <c r="A6" s="7"/>
      <c r="B6" s="8" t="s">
        <v>15</v>
      </c>
      <c r="C6" s="7"/>
      <c r="D6" s="7"/>
      <c r="E6" s="7"/>
      <c r="F6" s="7"/>
      <c r="G6" s="7"/>
      <c r="H6" s="7"/>
      <c r="I6" s="7"/>
    </row>
    <row r="7" spans="1:9" ht="15" customHeight="1">
      <c r="A7" s="7"/>
      <c r="B7" s="80" t="s">
        <v>16</v>
      </c>
      <c r="C7" s="81"/>
      <c r="D7" s="81"/>
      <c r="E7" s="81"/>
      <c r="F7" s="81"/>
      <c r="G7" s="81"/>
      <c r="H7" s="81"/>
      <c r="I7" s="82"/>
    </row>
    <row r="8" spans="1:9" ht="15">
      <c r="A8" s="29"/>
      <c r="B8" s="14" t="s">
        <v>114</v>
      </c>
      <c r="C8" s="29" t="s">
        <v>17</v>
      </c>
      <c r="D8" s="52">
        <v>3</v>
      </c>
      <c r="E8" s="29">
        <v>232</v>
      </c>
      <c r="F8" s="29">
        <f aca="true" t="shared" si="0" ref="F8:F34">D8*E8</f>
        <v>696</v>
      </c>
      <c r="G8" s="63" t="s">
        <v>115</v>
      </c>
      <c r="H8" s="60"/>
      <c r="I8" s="61"/>
    </row>
    <row r="9" spans="1:9" ht="15">
      <c r="A9" s="29"/>
      <c r="B9" s="14" t="s">
        <v>109</v>
      </c>
      <c r="C9" s="29" t="s">
        <v>17</v>
      </c>
      <c r="D9" s="52">
        <v>3.5</v>
      </c>
      <c r="E9" s="29">
        <v>232</v>
      </c>
      <c r="F9" s="29">
        <f t="shared" si="0"/>
        <v>812</v>
      </c>
      <c r="G9" s="63" t="s">
        <v>60</v>
      </c>
      <c r="H9" s="60"/>
      <c r="I9" s="61"/>
    </row>
    <row r="10" spans="1:9" ht="15">
      <c r="A10" s="29"/>
      <c r="B10" s="14" t="s">
        <v>71</v>
      </c>
      <c r="C10" s="29" t="s">
        <v>17</v>
      </c>
      <c r="D10" s="52">
        <v>1</v>
      </c>
      <c r="E10" s="29">
        <v>232</v>
      </c>
      <c r="F10" s="29">
        <f t="shared" si="0"/>
        <v>232</v>
      </c>
      <c r="G10" s="63" t="s">
        <v>60</v>
      </c>
      <c r="H10" s="60"/>
      <c r="I10" s="61"/>
    </row>
    <row r="11" spans="1:9" ht="15">
      <c r="A11" s="29"/>
      <c r="B11" s="14" t="s">
        <v>98</v>
      </c>
      <c r="C11" s="29" t="s">
        <v>17</v>
      </c>
      <c r="D11" s="52">
        <v>2</v>
      </c>
      <c r="E11" s="29">
        <v>232</v>
      </c>
      <c r="F11" s="29">
        <f t="shared" si="0"/>
        <v>464</v>
      </c>
      <c r="G11" s="63" t="s">
        <v>37</v>
      </c>
      <c r="H11" s="60"/>
      <c r="I11" s="61"/>
    </row>
    <row r="12" spans="1:9" ht="15">
      <c r="A12" s="29"/>
      <c r="B12" s="14" t="s">
        <v>85</v>
      </c>
      <c r="C12" s="29" t="s">
        <v>17</v>
      </c>
      <c r="D12" s="52">
        <v>0.5</v>
      </c>
      <c r="E12" s="29">
        <v>232</v>
      </c>
      <c r="F12" s="29">
        <f t="shared" si="0"/>
        <v>116</v>
      </c>
      <c r="G12" s="63" t="s">
        <v>43</v>
      </c>
      <c r="H12" s="60"/>
      <c r="I12" s="61"/>
    </row>
    <row r="13" spans="1:9" ht="15">
      <c r="A13" s="29"/>
      <c r="B13" s="14" t="s">
        <v>86</v>
      </c>
      <c r="C13" s="29" t="s">
        <v>17</v>
      </c>
      <c r="D13" s="31">
        <v>0.5</v>
      </c>
      <c r="E13" s="29">
        <v>232</v>
      </c>
      <c r="F13" s="29">
        <f t="shared" si="0"/>
        <v>116</v>
      </c>
      <c r="G13" s="63" t="s">
        <v>43</v>
      </c>
      <c r="H13" s="60"/>
      <c r="I13" s="61"/>
    </row>
    <row r="14" spans="1:9" ht="15">
      <c r="A14" s="29"/>
      <c r="B14" s="14" t="s">
        <v>102</v>
      </c>
      <c r="C14" s="29" t="s">
        <v>17</v>
      </c>
      <c r="D14" s="31">
        <v>5</v>
      </c>
      <c r="E14" s="29">
        <v>232</v>
      </c>
      <c r="F14" s="29">
        <f t="shared" si="0"/>
        <v>1160</v>
      </c>
      <c r="G14" s="63" t="s">
        <v>60</v>
      </c>
      <c r="H14" s="60"/>
      <c r="I14" s="61"/>
    </row>
    <row r="15" spans="1:9" ht="15" customHeight="1">
      <c r="A15" s="29"/>
      <c r="B15" s="14" t="s">
        <v>49</v>
      </c>
      <c r="C15" s="29" t="s">
        <v>17</v>
      </c>
      <c r="D15" s="52">
        <v>1.5</v>
      </c>
      <c r="E15" s="29">
        <v>232</v>
      </c>
      <c r="F15" s="29">
        <f t="shared" si="0"/>
        <v>348</v>
      </c>
      <c r="G15" s="63" t="s">
        <v>19</v>
      </c>
      <c r="H15" s="60"/>
      <c r="I15" s="61"/>
    </row>
    <row r="16" spans="1:9" ht="15">
      <c r="A16" s="29"/>
      <c r="B16" s="14" t="s">
        <v>134</v>
      </c>
      <c r="C16" s="29" t="s">
        <v>17</v>
      </c>
      <c r="D16" s="52">
        <v>88</v>
      </c>
      <c r="E16" s="29">
        <v>232</v>
      </c>
      <c r="F16" s="29">
        <f t="shared" si="0"/>
        <v>20416</v>
      </c>
      <c r="G16" s="63" t="s">
        <v>20</v>
      </c>
      <c r="H16" s="60"/>
      <c r="I16" s="61"/>
    </row>
    <row r="17" spans="1:9" ht="16.5" customHeight="1">
      <c r="A17" s="29"/>
      <c r="B17" s="14" t="s">
        <v>59</v>
      </c>
      <c r="C17" s="29" t="s">
        <v>17</v>
      </c>
      <c r="D17" s="52">
        <v>60</v>
      </c>
      <c r="E17" s="29">
        <v>232</v>
      </c>
      <c r="F17" s="29">
        <f t="shared" si="0"/>
        <v>13920</v>
      </c>
      <c r="G17" s="63" t="s">
        <v>20</v>
      </c>
      <c r="H17" s="60"/>
      <c r="I17" s="61"/>
    </row>
    <row r="18" spans="1:9" ht="15.75" customHeight="1">
      <c r="A18" s="29"/>
      <c r="B18" s="14" t="s">
        <v>142</v>
      </c>
      <c r="C18" s="29" t="s">
        <v>17</v>
      </c>
      <c r="D18" s="52">
        <v>8</v>
      </c>
      <c r="E18" s="29">
        <v>232</v>
      </c>
      <c r="F18" s="29">
        <f t="shared" si="0"/>
        <v>1856</v>
      </c>
      <c r="G18" s="63" t="s">
        <v>19</v>
      </c>
      <c r="H18" s="60"/>
      <c r="I18" s="61"/>
    </row>
    <row r="19" spans="1:9" ht="15" customHeight="1">
      <c r="A19" s="29"/>
      <c r="B19" s="14" t="s">
        <v>65</v>
      </c>
      <c r="C19" s="29" t="s">
        <v>17</v>
      </c>
      <c r="D19" s="52">
        <v>1.5</v>
      </c>
      <c r="E19" s="29">
        <v>232</v>
      </c>
      <c r="F19" s="29">
        <f t="shared" si="0"/>
        <v>348</v>
      </c>
      <c r="G19" s="63" t="s">
        <v>19</v>
      </c>
      <c r="H19" s="60"/>
      <c r="I19" s="61"/>
    </row>
    <row r="20" spans="1:9" ht="15.75" customHeight="1">
      <c r="A20" s="29"/>
      <c r="B20" s="14" t="s">
        <v>0</v>
      </c>
      <c r="C20" s="29" t="s">
        <v>17</v>
      </c>
      <c r="D20" s="52">
        <v>2</v>
      </c>
      <c r="E20" s="29">
        <v>232</v>
      </c>
      <c r="F20" s="29">
        <f t="shared" si="0"/>
        <v>464</v>
      </c>
      <c r="G20" s="63" t="s">
        <v>19</v>
      </c>
      <c r="H20" s="60"/>
      <c r="I20" s="61"/>
    </row>
    <row r="21" spans="1:9" ht="15">
      <c r="A21" s="29"/>
      <c r="B21" s="14" t="s">
        <v>48</v>
      </c>
      <c r="C21" s="29" t="s">
        <v>17</v>
      </c>
      <c r="D21" s="31">
        <v>7</v>
      </c>
      <c r="E21" s="29">
        <v>232</v>
      </c>
      <c r="F21" s="29">
        <f t="shared" si="0"/>
        <v>1624</v>
      </c>
      <c r="G21" s="63" t="s">
        <v>19</v>
      </c>
      <c r="H21" s="60"/>
      <c r="I21" s="61"/>
    </row>
    <row r="22" spans="1:9" ht="15">
      <c r="A22" s="29"/>
      <c r="B22" s="14" t="s">
        <v>130</v>
      </c>
      <c r="C22" s="29" t="s">
        <v>17</v>
      </c>
      <c r="D22" s="31">
        <v>12</v>
      </c>
      <c r="E22" s="29">
        <v>232</v>
      </c>
      <c r="F22" s="29">
        <f t="shared" si="0"/>
        <v>2784</v>
      </c>
      <c r="G22" s="63" t="s">
        <v>19</v>
      </c>
      <c r="H22" s="60"/>
      <c r="I22" s="61"/>
    </row>
    <row r="23" spans="1:9" ht="15">
      <c r="A23" s="29"/>
      <c r="B23" s="14" t="s">
        <v>78</v>
      </c>
      <c r="C23" s="29" t="s">
        <v>17</v>
      </c>
      <c r="D23" s="31">
        <v>0.5</v>
      </c>
      <c r="E23" s="29">
        <v>232</v>
      </c>
      <c r="F23" s="29">
        <f t="shared" si="0"/>
        <v>116</v>
      </c>
      <c r="G23" s="63" t="s">
        <v>19</v>
      </c>
      <c r="H23" s="60"/>
      <c r="I23" s="61"/>
    </row>
    <row r="24" spans="1:9" ht="15">
      <c r="A24" s="29"/>
      <c r="B24" s="14" t="s">
        <v>72</v>
      </c>
      <c r="C24" s="29" t="s">
        <v>17</v>
      </c>
      <c r="D24" s="31">
        <v>1</v>
      </c>
      <c r="E24" s="29">
        <v>232</v>
      </c>
      <c r="F24" s="29">
        <f t="shared" si="0"/>
        <v>232</v>
      </c>
      <c r="G24" s="63" t="s">
        <v>19</v>
      </c>
      <c r="H24" s="60"/>
      <c r="I24" s="61"/>
    </row>
    <row r="25" spans="1:9" ht="15">
      <c r="A25" s="29"/>
      <c r="B25" s="14" t="s">
        <v>48</v>
      </c>
      <c r="C25" s="29" t="s">
        <v>17</v>
      </c>
      <c r="D25" s="31">
        <v>7</v>
      </c>
      <c r="E25" s="29">
        <v>232</v>
      </c>
      <c r="F25" s="29">
        <f t="shared" si="0"/>
        <v>1624</v>
      </c>
      <c r="G25" s="63" t="s">
        <v>19</v>
      </c>
      <c r="H25" s="60"/>
      <c r="I25" s="61"/>
    </row>
    <row r="26" spans="1:9" ht="15">
      <c r="A26" s="29"/>
      <c r="B26" s="14" t="s">
        <v>141</v>
      </c>
      <c r="C26" s="29" t="s">
        <v>17</v>
      </c>
      <c r="D26" s="31">
        <v>5</v>
      </c>
      <c r="E26" s="29">
        <v>232</v>
      </c>
      <c r="F26" s="29">
        <f t="shared" si="0"/>
        <v>1160</v>
      </c>
      <c r="G26" s="63" t="s">
        <v>75</v>
      </c>
      <c r="H26" s="60"/>
      <c r="I26" s="61"/>
    </row>
    <row r="27" spans="1:9" ht="15">
      <c r="A27" s="29"/>
      <c r="B27" s="14" t="s">
        <v>137</v>
      </c>
      <c r="C27" s="29" t="s">
        <v>17</v>
      </c>
      <c r="D27" s="31">
        <v>0.5</v>
      </c>
      <c r="E27" s="29">
        <v>232</v>
      </c>
      <c r="F27" s="29">
        <f t="shared" si="0"/>
        <v>116</v>
      </c>
      <c r="G27" s="63" t="s">
        <v>50</v>
      </c>
      <c r="H27" s="60"/>
      <c r="I27" s="61"/>
    </row>
    <row r="28" spans="1:9" ht="15">
      <c r="A28" s="29"/>
      <c r="B28" s="14" t="s">
        <v>81</v>
      </c>
      <c r="C28" s="29" t="s">
        <v>17</v>
      </c>
      <c r="D28" s="31">
        <v>70</v>
      </c>
      <c r="E28" s="29">
        <v>232</v>
      </c>
      <c r="F28" s="29">
        <f t="shared" si="0"/>
        <v>16240</v>
      </c>
      <c r="G28" s="63" t="s">
        <v>64</v>
      </c>
      <c r="H28" s="60"/>
      <c r="I28" s="61"/>
    </row>
    <row r="29" spans="1:9" ht="15">
      <c r="A29" s="29"/>
      <c r="B29" s="14" t="s">
        <v>46</v>
      </c>
      <c r="C29" s="29" t="s">
        <v>17</v>
      </c>
      <c r="D29" s="31">
        <v>76</v>
      </c>
      <c r="E29" s="29">
        <v>232</v>
      </c>
      <c r="F29" s="29">
        <f t="shared" si="0"/>
        <v>17632</v>
      </c>
      <c r="G29" s="63" t="s">
        <v>20</v>
      </c>
      <c r="H29" s="60"/>
      <c r="I29" s="61"/>
    </row>
    <row r="30" spans="1:9" ht="15">
      <c r="A30" s="29"/>
      <c r="B30" s="14" t="s">
        <v>54</v>
      </c>
      <c r="C30" s="29" t="s">
        <v>17</v>
      </c>
      <c r="D30" s="31">
        <v>3</v>
      </c>
      <c r="E30" s="29">
        <v>232</v>
      </c>
      <c r="F30" s="29">
        <f t="shared" si="0"/>
        <v>696</v>
      </c>
      <c r="G30" s="63" t="s">
        <v>19</v>
      </c>
      <c r="H30" s="60"/>
      <c r="I30" s="61"/>
    </row>
    <row r="31" spans="1:9" ht="15">
      <c r="A31" s="29"/>
      <c r="B31" s="14" t="s">
        <v>138</v>
      </c>
      <c r="C31" s="29" t="s">
        <v>17</v>
      </c>
      <c r="D31" s="31">
        <v>34</v>
      </c>
      <c r="E31" s="29">
        <v>232</v>
      </c>
      <c r="F31" s="29">
        <f t="shared" si="0"/>
        <v>7888</v>
      </c>
      <c r="G31" s="63" t="s">
        <v>139</v>
      </c>
      <c r="H31" s="60"/>
      <c r="I31" s="61"/>
    </row>
    <row r="32" spans="1:9" ht="15">
      <c r="A32" s="29"/>
      <c r="B32" s="14" t="s">
        <v>124</v>
      </c>
      <c r="C32" s="29" t="s">
        <v>17</v>
      </c>
      <c r="D32" s="31">
        <v>2</v>
      </c>
      <c r="E32" s="29">
        <v>232</v>
      </c>
      <c r="F32" s="29">
        <f t="shared" si="0"/>
        <v>464</v>
      </c>
      <c r="G32" s="63" t="s">
        <v>126</v>
      </c>
      <c r="H32" s="60"/>
      <c r="I32" s="61"/>
    </row>
    <row r="33" spans="1:9" ht="15">
      <c r="A33" s="29"/>
      <c r="B33" s="14" t="s">
        <v>121</v>
      </c>
      <c r="C33" s="29" t="s">
        <v>17</v>
      </c>
      <c r="D33" s="31">
        <v>6</v>
      </c>
      <c r="E33" s="29">
        <v>232</v>
      </c>
      <c r="F33" s="29">
        <f t="shared" si="0"/>
        <v>1392</v>
      </c>
      <c r="G33" s="63" t="s">
        <v>122</v>
      </c>
      <c r="H33" s="60"/>
      <c r="I33" s="61"/>
    </row>
    <row r="34" spans="1:9" ht="15">
      <c r="A34" s="29"/>
      <c r="B34" s="14" t="s">
        <v>119</v>
      </c>
      <c r="C34" s="29" t="s">
        <v>17</v>
      </c>
      <c r="D34" s="31">
        <v>1.5</v>
      </c>
      <c r="E34" s="29">
        <v>232</v>
      </c>
      <c r="F34" s="29">
        <f t="shared" si="0"/>
        <v>348</v>
      </c>
      <c r="G34" s="63" t="s">
        <v>120</v>
      </c>
      <c r="H34" s="60"/>
      <c r="I34" s="61"/>
    </row>
    <row r="35" spans="1:9" ht="16.5" customHeight="1">
      <c r="A35" s="29"/>
      <c r="B35" s="64" t="s">
        <v>21</v>
      </c>
      <c r="C35" s="64" t="s">
        <v>17</v>
      </c>
      <c r="D35" s="65">
        <f>SUM(D8:D34)</f>
        <v>402</v>
      </c>
      <c r="E35" s="64"/>
      <c r="F35" s="66">
        <f>SUM(F8:F34)</f>
        <v>93264</v>
      </c>
      <c r="G35" s="92"/>
      <c r="H35" s="93"/>
      <c r="I35" s="94"/>
    </row>
    <row r="36" spans="1:9" ht="15.75">
      <c r="A36" s="29"/>
      <c r="B36" s="95" t="s">
        <v>24</v>
      </c>
      <c r="C36" s="102"/>
      <c r="D36" s="102"/>
      <c r="E36" s="102"/>
      <c r="F36" s="102"/>
      <c r="G36" s="102"/>
      <c r="H36" s="102"/>
      <c r="I36" s="103"/>
    </row>
    <row r="37" spans="1:9" ht="15">
      <c r="A37" s="67"/>
      <c r="B37" s="14" t="s">
        <v>83</v>
      </c>
      <c r="C37" s="29" t="s">
        <v>22</v>
      </c>
      <c r="D37" s="31">
        <v>1</v>
      </c>
      <c r="E37" s="29">
        <v>782</v>
      </c>
      <c r="F37" s="29">
        <f aca="true" t="shared" si="1" ref="F37:F56">D37*E37</f>
        <v>782</v>
      </c>
      <c r="G37" s="92" t="s">
        <v>37</v>
      </c>
      <c r="H37" s="93"/>
      <c r="I37" s="94"/>
    </row>
    <row r="38" spans="1:9" ht="15">
      <c r="A38" s="67"/>
      <c r="B38" s="14" t="s">
        <v>87</v>
      </c>
      <c r="C38" s="29" t="s">
        <v>22</v>
      </c>
      <c r="D38" s="31">
        <v>1</v>
      </c>
      <c r="E38" s="29">
        <v>782</v>
      </c>
      <c r="F38" s="29">
        <f t="shared" si="1"/>
        <v>782</v>
      </c>
      <c r="G38" s="92" t="s">
        <v>37</v>
      </c>
      <c r="H38" s="93"/>
      <c r="I38" s="94"/>
    </row>
    <row r="39" spans="1:9" ht="15">
      <c r="A39" s="67"/>
      <c r="B39" s="14" t="s">
        <v>107</v>
      </c>
      <c r="C39" s="29" t="s">
        <v>22</v>
      </c>
      <c r="D39" s="31">
        <v>4</v>
      </c>
      <c r="E39" s="29">
        <v>782</v>
      </c>
      <c r="F39" s="29">
        <f t="shared" si="1"/>
        <v>3128</v>
      </c>
      <c r="G39" s="92" t="s">
        <v>37</v>
      </c>
      <c r="H39" s="93"/>
      <c r="I39" s="94"/>
    </row>
    <row r="40" spans="1:9" ht="15">
      <c r="A40" s="67"/>
      <c r="B40" s="14" t="s">
        <v>104</v>
      </c>
      <c r="C40" s="29" t="s">
        <v>22</v>
      </c>
      <c r="D40" s="31">
        <v>1</v>
      </c>
      <c r="E40" s="29">
        <v>782</v>
      </c>
      <c r="F40" s="29">
        <f t="shared" si="1"/>
        <v>782</v>
      </c>
      <c r="G40" s="92" t="s">
        <v>37</v>
      </c>
      <c r="H40" s="93"/>
      <c r="I40" s="94"/>
    </row>
    <row r="41" spans="1:9" ht="15">
      <c r="A41" s="67"/>
      <c r="B41" s="14" t="s">
        <v>96</v>
      </c>
      <c r="C41" s="29" t="s">
        <v>22</v>
      </c>
      <c r="D41" s="31">
        <v>1</v>
      </c>
      <c r="E41" s="29">
        <v>782</v>
      </c>
      <c r="F41" s="29">
        <f t="shared" si="1"/>
        <v>782</v>
      </c>
      <c r="G41" s="92" t="s">
        <v>37</v>
      </c>
      <c r="H41" s="93"/>
      <c r="I41" s="94"/>
    </row>
    <row r="42" spans="1:9" ht="15">
      <c r="A42" s="67"/>
      <c r="B42" s="14" t="s">
        <v>79</v>
      </c>
      <c r="C42" s="29" t="s">
        <v>22</v>
      </c>
      <c r="D42" s="31">
        <v>1</v>
      </c>
      <c r="E42" s="29">
        <v>782</v>
      </c>
      <c r="F42" s="29">
        <f t="shared" si="1"/>
        <v>782</v>
      </c>
      <c r="G42" s="92" t="s">
        <v>37</v>
      </c>
      <c r="H42" s="93"/>
      <c r="I42" s="94"/>
    </row>
    <row r="43" spans="1:9" ht="15">
      <c r="A43" s="68"/>
      <c r="B43" s="14" t="s">
        <v>95</v>
      </c>
      <c r="C43" s="29" t="s">
        <v>22</v>
      </c>
      <c r="D43" s="31">
        <v>1</v>
      </c>
      <c r="E43" s="29">
        <v>782</v>
      </c>
      <c r="F43" s="29">
        <f t="shared" si="1"/>
        <v>782</v>
      </c>
      <c r="G43" s="92" t="s">
        <v>37</v>
      </c>
      <c r="H43" s="93"/>
      <c r="I43" s="94"/>
    </row>
    <row r="44" spans="1:9" ht="15">
      <c r="A44" s="67"/>
      <c r="B44" s="14" t="s">
        <v>103</v>
      </c>
      <c r="C44" s="29" t="s">
        <v>22</v>
      </c>
      <c r="D44" s="31">
        <v>3</v>
      </c>
      <c r="E44" s="29">
        <v>782</v>
      </c>
      <c r="F44" s="29">
        <f t="shared" si="1"/>
        <v>2346</v>
      </c>
      <c r="G44" s="63" t="s">
        <v>37</v>
      </c>
      <c r="H44" s="60"/>
      <c r="I44" s="61"/>
    </row>
    <row r="45" spans="1:9" ht="15">
      <c r="A45" s="67"/>
      <c r="B45" s="14" t="s">
        <v>142</v>
      </c>
      <c r="C45" s="29" t="s">
        <v>22</v>
      </c>
      <c r="D45" s="31">
        <v>9</v>
      </c>
      <c r="E45" s="29">
        <v>782</v>
      </c>
      <c r="F45" s="29">
        <f t="shared" si="1"/>
        <v>7038</v>
      </c>
      <c r="G45" s="63" t="s">
        <v>19</v>
      </c>
      <c r="H45" s="60"/>
      <c r="I45" s="61"/>
    </row>
    <row r="46" spans="1:9" ht="15">
      <c r="A46" s="67"/>
      <c r="B46" s="14" t="s">
        <v>0</v>
      </c>
      <c r="C46" s="29" t="s">
        <v>22</v>
      </c>
      <c r="D46" s="31">
        <v>1</v>
      </c>
      <c r="E46" s="29">
        <v>782</v>
      </c>
      <c r="F46" s="29">
        <f t="shared" si="1"/>
        <v>782</v>
      </c>
      <c r="G46" s="63" t="s">
        <v>19</v>
      </c>
      <c r="H46" s="60"/>
      <c r="I46" s="61"/>
    </row>
    <row r="47" spans="1:9" ht="15">
      <c r="A47" s="67"/>
      <c r="B47" s="14" t="s">
        <v>73</v>
      </c>
      <c r="C47" s="29" t="s">
        <v>22</v>
      </c>
      <c r="D47" s="31">
        <v>2</v>
      </c>
      <c r="E47" s="29">
        <v>782</v>
      </c>
      <c r="F47" s="29">
        <f t="shared" si="1"/>
        <v>1564</v>
      </c>
      <c r="G47" s="63" t="s">
        <v>132</v>
      </c>
      <c r="H47" s="60"/>
      <c r="I47" s="61"/>
    </row>
    <row r="48" spans="1:9" ht="15">
      <c r="A48" s="29"/>
      <c r="B48" s="14" t="s">
        <v>44</v>
      </c>
      <c r="C48" s="29" t="s">
        <v>22</v>
      </c>
      <c r="D48" s="31">
        <v>6</v>
      </c>
      <c r="E48" s="29">
        <v>782</v>
      </c>
      <c r="F48" s="29">
        <f t="shared" si="1"/>
        <v>4692</v>
      </c>
      <c r="G48" s="63" t="s">
        <v>19</v>
      </c>
      <c r="H48" s="60"/>
      <c r="I48" s="61"/>
    </row>
    <row r="49" spans="1:9" ht="15">
      <c r="A49" s="29"/>
      <c r="B49" s="14" t="s">
        <v>78</v>
      </c>
      <c r="C49" s="29" t="s">
        <v>22</v>
      </c>
      <c r="D49" s="31">
        <v>1</v>
      </c>
      <c r="E49" s="29">
        <v>782</v>
      </c>
      <c r="F49" s="29">
        <f t="shared" si="1"/>
        <v>782</v>
      </c>
      <c r="G49" s="63" t="s">
        <v>19</v>
      </c>
      <c r="H49" s="60"/>
      <c r="I49" s="61"/>
    </row>
    <row r="50" spans="1:9" ht="15">
      <c r="A50" s="29"/>
      <c r="B50" s="14" t="s">
        <v>72</v>
      </c>
      <c r="C50" s="29" t="s">
        <v>22</v>
      </c>
      <c r="D50" s="31">
        <v>1</v>
      </c>
      <c r="E50" s="29">
        <v>782</v>
      </c>
      <c r="F50" s="29">
        <f t="shared" si="1"/>
        <v>782</v>
      </c>
      <c r="G50" s="63" t="s">
        <v>19</v>
      </c>
      <c r="H50" s="60"/>
      <c r="I50" s="61"/>
    </row>
    <row r="51" spans="1:9" ht="15">
      <c r="A51" s="29"/>
      <c r="B51" s="14" t="s">
        <v>137</v>
      </c>
      <c r="C51" s="29" t="s">
        <v>22</v>
      </c>
      <c r="D51" s="31">
        <v>3</v>
      </c>
      <c r="E51" s="29">
        <v>782</v>
      </c>
      <c r="F51" s="29">
        <f t="shared" si="1"/>
        <v>2346</v>
      </c>
      <c r="G51" s="63" t="s">
        <v>50</v>
      </c>
      <c r="H51" s="60"/>
      <c r="I51" s="61"/>
    </row>
    <row r="52" spans="1:9" ht="15">
      <c r="A52" s="29"/>
      <c r="B52" s="14" t="s">
        <v>141</v>
      </c>
      <c r="C52" s="29" t="s">
        <v>22</v>
      </c>
      <c r="D52" s="31">
        <v>3</v>
      </c>
      <c r="E52" s="29">
        <v>782</v>
      </c>
      <c r="F52" s="29">
        <f t="shared" si="1"/>
        <v>2346</v>
      </c>
      <c r="G52" s="63" t="s">
        <v>75</v>
      </c>
      <c r="H52" s="60"/>
      <c r="I52" s="61"/>
    </row>
    <row r="53" spans="1:9" ht="15">
      <c r="A53" s="29"/>
      <c r="B53" s="14" t="s">
        <v>46</v>
      </c>
      <c r="C53" s="29" t="s">
        <v>22</v>
      </c>
      <c r="D53" s="31">
        <v>69</v>
      </c>
      <c r="E53" s="29">
        <v>782</v>
      </c>
      <c r="F53" s="29">
        <f t="shared" si="1"/>
        <v>53958</v>
      </c>
      <c r="G53" s="63" t="s">
        <v>20</v>
      </c>
      <c r="H53" s="60"/>
      <c r="I53" s="61"/>
    </row>
    <row r="54" spans="1:9" ht="15">
      <c r="A54" s="67"/>
      <c r="B54" s="14" t="s">
        <v>81</v>
      </c>
      <c r="C54" s="29" t="s">
        <v>22</v>
      </c>
      <c r="D54" s="31">
        <v>1</v>
      </c>
      <c r="E54" s="29">
        <v>782</v>
      </c>
      <c r="F54" s="29">
        <f t="shared" si="1"/>
        <v>782</v>
      </c>
      <c r="G54" s="63" t="s">
        <v>64</v>
      </c>
      <c r="H54" s="60"/>
      <c r="I54" s="61"/>
    </row>
    <row r="55" spans="1:9" ht="15">
      <c r="A55" s="67"/>
      <c r="B55" s="14" t="s">
        <v>138</v>
      </c>
      <c r="C55" s="29" t="s">
        <v>22</v>
      </c>
      <c r="D55" s="31">
        <v>1</v>
      </c>
      <c r="E55" s="29">
        <v>782</v>
      </c>
      <c r="F55" s="29">
        <f t="shared" si="1"/>
        <v>782</v>
      </c>
      <c r="G55" s="63" t="s">
        <v>82</v>
      </c>
      <c r="H55" s="60"/>
      <c r="I55" s="61"/>
    </row>
    <row r="56" spans="1:9" ht="15">
      <c r="A56" s="67"/>
      <c r="B56" s="14" t="s">
        <v>135</v>
      </c>
      <c r="C56" s="29" t="s">
        <v>22</v>
      </c>
      <c r="D56" s="31">
        <v>30</v>
      </c>
      <c r="E56" s="29">
        <v>782</v>
      </c>
      <c r="F56" s="29">
        <f t="shared" si="1"/>
        <v>23460</v>
      </c>
      <c r="G56" s="63" t="s">
        <v>20</v>
      </c>
      <c r="H56" s="60"/>
      <c r="I56" s="61"/>
    </row>
    <row r="57" spans="1:9" ht="15.75">
      <c r="A57" s="64"/>
      <c r="B57" s="64" t="s">
        <v>21</v>
      </c>
      <c r="C57" s="64" t="s">
        <v>22</v>
      </c>
      <c r="D57" s="65">
        <f>SUM(D37:D56)</f>
        <v>140</v>
      </c>
      <c r="E57" s="64"/>
      <c r="F57" s="64">
        <f>SUM(F37:F56)</f>
        <v>109480</v>
      </c>
      <c r="G57" s="96"/>
      <c r="H57" s="97"/>
      <c r="I57" s="98"/>
    </row>
    <row r="58" spans="1:9" ht="15.75">
      <c r="A58" s="29"/>
      <c r="B58" s="95" t="s">
        <v>42</v>
      </c>
      <c r="C58" s="102"/>
      <c r="D58" s="102"/>
      <c r="E58" s="102"/>
      <c r="F58" s="102"/>
      <c r="G58" s="102"/>
      <c r="H58" s="102"/>
      <c r="I58" s="103"/>
    </row>
    <row r="59" spans="1:9" ht="15">
      <c r="A59" s="67"/>
      <c r="B59" s="14" t="s">
        <v>97</v>
      </c>
      <c r="C59" s="29" t="s">
        <v>22</v>
      </c>
      <c r="D59" s="31">
        <v>2</v>
      </c>
      <c r="E59" s="43">
        <v>460.24</v>
      </c>
      <c r="F59" s="29">
        <f>D59*E59</f>
        <v>920.48</v>
      </c>
      <c r="G59" s="63" t="s">
        <v>37</v>
      </c>
      <c r="H59" s="60"/>
      <c r="I59" s="61"/>
    </row>
    <row r="60" spans="1:9" ht="15">
      <c r="A60" s="67"/>
      <c r="B60" s="14" t="s">
        <v>59</v>
      </c>
      <c r="C60" s="29" t="s">
        <v>22</v>
      </c>
      <c r="D60" s="31">
        <v>11</v>
      </c>
      <c r="E60" s="43">
        <v>460.24</v>
      </c>
      <c r="F60" s="29">
        <f>D60*E60</f>
        <v>5062.64</v>
      </c>
      <c r="G60" s="63" t="s">
        <v>20</v>
      </c>
      <c r="H60" s="60"/>
      <c r="I60" s="61"/>
    </row>
    <row r="61" spans="1:9" ht="15">
      <c r="A61" s="67"/>
      <c r="B61" s="14" t="s">
        <v>129</v>
      </c>
      <c r="C61" s="29" t="s">
        <v>22</v>
      </c>
      <c r="D61" s="31">
        <v>2</v>
      </c>
      <c r="E61" s="43">
        <v>460.24</v>
      </c>
      <c r="F61" s="29">
        <f>D61*E61</f>
        <v>920.48</v>
      </c>
      <c r="G61" s="63" t="s">
        <v>19</v>
      </c>
      <c r="H61" s="60"/>
      <c r="I61" s="61"/>
    </row>
    <row r="62" spans="1:9" ht="15">
      <c r="A62" s="67"/>
      <c r="B62" s="14" t="s">
        <v>0</v>
      </c>
      <c r="C62" s="29" t="s">
        <v>22</v>
      </c>
      <c r="D62" s="31">
        <v>1</v>
      </c>
      <c r="E62" s="43">
        <v>460.24</v>
      </c>
      <c r="F62" s="29">
        <f>D62*E62</f>
        <v>460.24</v>
      </c>
      <c r="G62" s="63" t="s">
        <v>19</v>
      </c>
      <c r="H62" s="60"/>
      <c r="I62" s="61"/>
    </row>
    <row r="63" spans="1:9" ht="15">
      <c r="A63" s="67"/>
      <c r="B63" s="14" t="s">
        <v>46</v>
      </c>
      <c r="C63" s="29" t="s">
        <v>22</v>
      </c>
      <c r="D63" s="31">
        <v>15</v>
      </c>
      <c r="E63" s="43">
        <v>460.24</v>
      </c>
      <c r="F63" s="29">
        <f>D63*E63</f>
        <v>6903.6</v>
      </c>
      <c r="G63" s="63" t="s">
        <v>20</v>
      </c>
      <c r="H63" s="60"/>
      <c r="I63" s="61"/>
    </row>
    <row r="64" spans="1:9" ht="15.75">
      <c r="A64" s="64"/>
      <c r="B64" s="64" t="s">
        <v>21</v>
      </c>
      <c r="C64" s="64" t="s">
        <v>22</v>
      </c>
      <c r="D64" s="65">
        <f>SUM(D59:D63)</f>
        <v>31</v>
      </c>
      <c r="E64" s="64"/>
      <c r="F64" s="64">
        <f>SUM(F59:F63)</f>
        <v>14267.44</v>
      </c>
      <c r="G64" s="96"/>
      <c r="H64" s="97"/>
      <c r="I64" s="98"/>
    </row>
    <row r="65" spans="1:9" ht="16.5" customHeight="1">
      <c r="A65" s="29"/>
      <c r="B65" s="95" t="s">
        <v>25</v>
      </c>
      <c r="C65" s="102"/>
      <c r="D65" s="102"/>
      <c r="E65" s="102"/>
      <c r="F65" s="102"/>
      <c r="G65" s="102"/>
      <c r="H65" s="102"/>
      <c r="I65" s="103"/>
    </row>
    <row r="66" spans="1:9" ht="15">
      <c r="A66" s="68"/>
      <c r="B66" s="29" t="s">
        <v>89</v>
      </c>
      <c r="C66" s="29" t="s">
        <v>22</v>
      </c>
      <c r="D66" s="31">
        <v>3</v>
      </c>
      <c r="E66" s="29">
        <v>171.64</v>
      </c>
      <c r="F66" s="29">
        <f>D66*E66</f>
        <v>514.92</v>
      </c>
      <c r="G66" s="63" t="s">
        <v>37</v>
      </c>
      <c r="H66" s="60"/>
      <c r="I66" s="61"/>
    </row>
    <row r="67" spans="1:9" ht="15">
      <c r="A67" s="68"/>
      <c r="B67" s="29" t="s">
        <v>90</v>
      </c>
      <c r="C67" s="29" t="s">
        <v>22</v>
      </c>
      <c r="D67" s="31">
        <v>2</v>
      </c>
      <c r="E67" s="29">
        <v>171.64</v>
      </c>
      <c r="F67" s="29">
        <f aca="true" t="shared" si="2" ref="F67:F83">D67*E67</f>
        <v>343.28</v>
      </c>
      <c r="G67" s="63" t="s">
        <v>37</v>
      </c>
      <c r="H67" s="60"/>
      <c r="I67" s="61"/>
    </row>
    <row r="68" spans="1:9" ht="15">
      <c r="A68" s="68"/>
      <c r="B68" s="29" t="s">
        <v>100</v>
      </c>
      <c r="C68" s="29" t="s">
        <v>22</v>
      </c>
      <c r="D68" s="31">
        <v>1</v>
      </c>
      <c r="E68" s="29">
        <v>171.64</v>
      </c>
      <c r="F68" s="29">
        <f t="shared" si="2"/>
        <v>171.64</v>
      </c>
      <c r="G68" s="63" t="s">
        <v>37</v>
      </c>
      <c r="H68" s="60"/>
      <c r="I68" s="61"/>
    </row>
    <row r="69" spans="1:9" ht="15">
      <c r="A69" s="68"/>
      <c r="B69" s="29" t="s">
        <v>101</v>
      </c>
      <c r="C69" s="29" t="s">
        <v>22</v>
      </c>
      <c r="D69" s="31">
        <v>3</v>
      </c>
      <c r="E69" s="29">
        <v>171.64</v>
      </c>
      <c r="F69" s="29">
        <f t="shared" si="2"/>
        <v>514.92</v>
      </c>
      <c r="G69" s="63" t="s">
        <v>37</v>
      </c>
      <c r="H69" s="60"/>
      <c r="I69" s="61"/>
    </row>
    <row r="70" spans="1:9" ht="15">
      <c r="A70" s="68"/>
      <c r="B70" s="29" t="s">
        <v>93</v>
      </c>
      <c r="C70" s="29" t="s">
        <v>22</v>
      </c>
      <c r="D70" s="31">
        <v>1</v>
      </c>
      <c r="E70" s="29">
        <v>171.64</v>
      </c>
      <c r="F70" s="29">
        <f t="shared" si="2"/>
        <v>171.64</v>
      </c>
      <c r="G70" s="63" t="s">
        <v>37</v>
      </c>
      <c r="H70" s="60"/>
      <c r="I70" s="61"/>
    </row>
    <row r="71" spans="1:9" ht="15">
      <c r="A71" s="68"/>
      <c r="B71" s="29" t="s">
        <v>1</v>
      </c>
      <c r="C71" s="29" t="s">
        <v>22</v>
      </c>
      <c r="D71" s="31">
        <v>1</v>
      </c>
      <c r="E71" s="29">
        <v>171.64</v>
      </c>
      <c r="F71" s="29">
        <f t="shared" si="2"/>
        <v>171.64</v>
      </c>
      <c r="G71" s="63" t="s">
        <v>37</v>
      </c>
      <c r="H71" s="60"/>
      <c r="I71" s="61"/>
    </row>
    <row r="72" spans="1:9" ht="15">
      <c r="A72" s="68"/>
      <c r="B72" s="29" t="s">
        <v>92</v>
      </c>
      <c r="C72" s="29" t="s">
        <v>22</v>
      </c>
      <c r="D72" s="31">
        <v>5</v>
      </c>
      <c r="E72" s="29">
        <v>171.64</v>
      </c>
      <c r="F72" s="29">
        <f t="shared" si="2"/>
        <v>858.1999999999999</v>
      </c>
      <c r="G72" s="69" t="s">
        <v>151</v>
      </c>
      <c r="H72" s="60"/>
      <c r="I72" s="61"/>
    </row>
    <row r="73" spans="1:9" ht="15">
      <c r="A73" s="68"/>
      <c r="B73" s="29" t="s">
        <v>106</v>
      </c>
      <c r="C73" s="29" t="s">
        <v>22</v>
      </c>
      <c r="D73" s="31">
        <v>2</v>
      </c>
      <c r="E73" s="29">
        <v>171.64</v>
      </c>
      <c r="F73" s="29">
        <f t="shared" si="2"/>
        <v>343.28</v>
      </c>
      <c r="G73" s="69" t="s">
        <v>43</v>
      </c>
      <c r="H73" s="60"/>
      <c r="I73" s="61"/>
    </row>
    <row r="74" spans="1:9" ht="15">
      <c r="A74" s="68"/>
      <c r="B74" s="29" t="s">
        <v>99</v>
      </c>
      <c r="C74" s="29" t="s">
        <v>22</v>
      </c>
      <c r="D74" s="31">
        <v>1</v>
      </c>
      <c r="E74" s="29">
        <v>171.64</v>
      </c>
      <c r="F74" s="29">
        <f t="shared" si="2"/>
        <v>171.64</v>
      </c>
      <c r="G74" s="69" t="s">
        <v>43</v>
      </c>
      <c r="H74" s="60"/>
      <c r="I74" s="61"/>
    </row>
    <row r="75" spans="1:9" ht="15">
      <c r="A75" s="68"/>
      <c r="B75" s="29" t="s">
        <v>86</v>
      </c>
      <c r="C75" s="29" t="s">
        <v>22</v>
      </c>
      <c r="D75" s="31">
        <v>2</v>
      </c>
      <c r="E75" s="29">
        <v>171.64</v>
      </c>
      <c r="F75" s="29">
        <f t="shared" si="2"/>
        <v>343.28</v>
      </c>
      <c r="G75" s="69" t="s">
        <v>43</v>
      </c>
      <c r="H75" s="60"/>
      <c r="I75" s="61"/>
    </row>
    <row r="76" spans="1:9" ht="15">
      <c r="A76" s="68"/>
      <c r="B76" s="29" t="s">
        <v>108</v>
      </c>
      <c r="C76" s="29" t="s">
        <v>22</v>
      </c>
      <c r="D76" s="31">
        <v>4</v>
      </c>
      <c r="E76" s="29">
        <v>171.64</v>
      </c>
      <c r="F76" s="29">
        <f t="shared" si="2"/>
        <v>686.56</v>
      </c>
      <c r="G76" s="69" t="s">
        <v>37</v>
      </c>
      <c r="H76" s="60"/>
      <c r="I76" s="61"/>
    </row>
    <row r="77" spans="1:9" ht="15">
      <c r="A77" s="68"/>
      <c r="B77" s="14" t="s">
        <v>84</v>
      </c>
      <c r="C77" s="29" t="s">
        <v>22</v>
      </c>
      <c r="D77" s="31">
        <v>1</v>
      </c>
      <c r="E77" s="29">
        <v>171.64</v>
      </c>
      <c r="F77" s="29">
        <f t="shared" si="2"/>
        <v>171.64</v>
      </c>
      <c r="G77" s="92" t="s">
        <v>37</v>
      </c>
      <c r="H77" s="93"/>
      <c r="I77" s="94"/>
    </row>
    <row r="78" spans="1:9" ht="15">
      <c r="A78" s="68"/>
      <c r="B78" s="14" t="s">
        <v>74</v>
      </c>
      <c r="C78" s="29" t="s">
        <v>22</v>
      </c>
      <c r="D78" s="31">
        <v>2</v>
      </c>
      <c r="E78" s="29">
        <v>171.64</v>
      </c>
      <c r="F78" s="29">
        <f t="shared" si="2"/>
        <v>343.28</v>
      </c>
      <c r="G78" s="92" t="s">
        <v>37</v>
      </c>
      <c r="H78" s="93"/>
      <c r="I78" s="94"/>
    </row>
    <row r="79" spans="1:9" ht="15">
      <c r="A79" s="68"/>
      <c r="B79" s="14" t="s">
        <v>118</v>
      </c>
      <c r="C79" s="29" t="s">
        <v>22</v>
      </c>
      <c r="D79" s="31">
        <v>1</v>
      </c>
      <c r="E79" s="29">
        <v>171.64</v>
      </c>
      <c r="F79" s="29">
        <f t="shared" si="2"/>
        <v>171.64</v>
      </c>
      <c r="G79" s="92" t="s">
        <v>37</v>
      </c>
      <c r="H79" s="93"/>
      <c r="I79" s="94"/>
    </row>
    <row r="80" spans="1:9" ht="30">
      <c r="A80" s="68"/>
      <c r="B80" s="14" t="s">
        <v>105</v>
      </c>
      <c r="C80" s="29" t="s">
        <v>22</v>
      </c>
      <c r="D80" s="31">
        <v>5</v>
      </c>
      <c r="E80" s="29">
        <v>171.64</v>
      </c>
      <c r="F80" s="29">
        <f t="shared" si="2"/>
        <v>858.1999999999999</v>
      </c>
      <c r="G80" s="92" t="s">
        <v>37</v>
      </c>
      <c r="H80" s="93"/>
      <c r="I80" s="94"/>
    </row>
    <row r="81" spans="1:9" ht="15">
      <c r="A81" s="68"/>
      <c r="B81" s="14" t="s">
        <v>94</v>
      </c>
      <c r="C81" s="29" t="s">
        <v>22</v>
      </c>
      <c r="D81" s="31">
        <v>1</v>
      </c>
      <c r="E81" s="29">
        <v>171.64</v>
      </c>
      <c r="F81" s="29">
        <f t="shared" si="2"/>
        <v>171.64</v>
      </c>
      <c r="G81" s="92" t="s">
        <v>37</v>
      </c>
      <c r="H81" s="93"/>
      <c r="I81" s="94"/>
    </row>
    <row r="82" spans="1:9" ht="15">
      <c r="A82" s="68"/>
      <c r="B82" s="14" t="s">
        <v>54</v>
      </c>
      <c r="C82" s="29" t="s">
        <v>22</v>
      </c>
      <c r="D82" s="31">
        <v>1</v>
      </c>
      <c r="E82" s="29">
        <v>171.64</v>
      </c>
      <c r="F82" s="29">
        <f t="shared" si="2"/>
        <v>171.64</v>
      </c>
      <c r="G82" s="63" t="s">
        <v>19</v>
      </c>
      <c r="H82" s="60"/>
      <c r="I82" s="61"/>
    </row>
    <row r="83" spans="1:9" ht="15">
      <c r="A83" s="68"/>
      <c r="B83" s="14" t="s">
        <v>61</v>
      </c>
      <c r="C83" s="29" t="s">
        <v>22</v>
      </c>
      <c r="D83" s="31">
        <v>2</v>
      </c>
      <c r="E83" s="29">
        <v>171.64</v>
      </c>
      <c r="F83" s="29">
        <f t="shared" si="2"/>
        <v>343.28</v>
      </c>
      <c r="G83" s="63" t="s">
        <v>19</v>
      </c>
      <c r="H83" s="60"/>
      <c r="I83" s="61"/>
    </row>
    <row r="84" spans="1:9" ht="16.5" customHeight="1">
      <c r="A84" s="64"/>
      <c r="B84" s="64" t="s">
        <v>21</v>
      </c>
      <c r="C84" s="64" t="s">
        <v>22</v>
      </c>
      <c r="D84" s="65">
        <f>SUM(D66:D83)</f>
        <v>38</v>
      </c>
      <c r="E84" s="64"/>
      <c r="F84" s="64">
        <f>SUM(F66:F83)</f>
        <v>6522.320000000001</v>
      </c>
      <c r="G84" s="96"/>
      <c r="H84" s="97"/>
      <c r="I84" s="98"/>
    </row>
    <row r="85" spans="1:9" ht="15.75" customHeight="1">
      <c r="A85" s="29"/>
      <c r="B85" s="95" t="s">
        <v>26</v>
      </c>
      <c r="C85" s="102"/>
      <c r="D85" s="102"/>
      <c r="E85" s="102"/>
      <c r="F85" s="102"/>
      <c r="G85" s="102"/>
      <c r="H85" s="102"/>
      <c r="I85" s="103"/>
    </row>
    <row r="86" spans="1:9" ht="15">
      <c r="A86" s="67"/>
      <c r="B86" s="14" t="s">
        <v>71</v>
      </c>
      <c r="C86" s="29" t="s">
        <v>22</v>
      </c>
      <c r="D86" s="31">
        <v>3</v>
      </c>
      <c r="E86" s="29">
        <v>178.13</v>
      </c>
      <c r="F86" s="29">
        <f aca="true" t="shared" si="3" ref="F86:F110">D86*E86</f>
        <v>534.39</v>
      </c>
      <c r="G86" s="92" t="s">
        <v>60</v>
      </c>
      <c r="H86" s="93"/>
      <c r="I86" s="94"/>
    </row>
    <row r="87" spans="1:9" ht="15">
      <c r="A87" s="67"/>
      <c r="B87" s="14" t="s">
        <v>109</v>
      </c>
      <c r="C87" s="29" t="s">
        <v>22</v>
      </c>
      <c r="D87" s="31">
        <v>5</v>
      </c>
      <c r="E87" s="29">
        <v>178.13</v>
      </c>
      <c r="F87" s="29">
        <f t="shared" si="3"/>
        <v>890.65</v>
      </c>
      <c r="G87" s="92" t="s">
        <v>60</v>
      </c>
      <c r="H87" s="93"/>
      <c r="I87" s="94"/>
    </row>
    <row r="88" spans="1:9" ht="15">
      <c r="A88" s="67"/>
      <c r="B88" s="14" t="s">
        <v>113</v>
      </c>
      <c r="C88" s="29" t="s">
        <v>22</v>
      </c>
      <c r="D88" s="31">
        <v>10</v>
      </c>
      <c r="E88" s="29">
        <v>178.13</v>
      </c>
      <c r="F88" s="29">
        <f t="shared" si="3"/>
        <v>1781.3</v>
      </c>
      <c r="G88" s="92" t="s">
        <v>60</v>
      </c>
      <c r="H88" s="93"/>
      <c r="I88" s="94"/>
    </row>
    <row r="89" spans="1:9" ht="15">
      <c r="A89" s="67"/>
      <c r="B89" s="14" t="s">
        <v>116</v>
      </c>
      <c r="C89" s="29" t="s">
        <v>22</v>
      </c>
      <c r="D89" s="31">
        <v>4</v>
      </c>
      <c r="E89" s="29">
        <v>178.13</v>
      </c>
      <c r="F89" s="29">
        <f t="shared" si="3"/>
        <v>712.52</v>
      </c>
      <c r="G89" s="92" t="s">
        <v>20</v>
      </c>
      <c r="H89" s="93"/>
      <c r="I89" s="94"/>
    </row>
    <row r="90" spans="1:9" ht="15">
      <c r="A90" s="67"/>
      <c r="B90" s="14" t="s">
        <v>1</v>
      </c>
      <c r="C90" s="29" t="s">
        <v>22</v>
      </c>
      <c r="D90" s="31">
        <v>1</v>
      </c>
      <c r="E90" s="29">
        <v>178.13</v>
      </c>
      <c r="F90" s="29">
        <f t="shared" si="3"/>
        <v>178.13</v>
      </c>
      <c r="G90" s="92" t="s">
        <v>53</v>
      </c>
      <c r="H90" s="93"/>
      <c r="I90" s="94"/>
    </row>
    <row r="91" spans="1:9" ht="15">
      <c r="A91" s="67"/>
      <c r="B91" s="14" t="s">
        <v>76</v>
      </c>
      <c r="C91" s="29" t="s">
        <v>22</v>
      </c>
      <c r="D91" s="31">
        <v>1</v>
      </c>
      <c r="E91" s="29">
        <v>178.13</v>
      </c>
      <c r="F91" s="29">
        <f t="shared" si="3"/>
        <v>178.13</v>
      </c>
      <c r="G91" s="92" t="s">
        <v>88</v>
      </c>
      <c r="H91" s="93"/>
      <c r="I91" s="94"/>
    </row>
    <row r="92" spans="1:9" ht="15">
      <c r="A92" s="67"/>
      <c r="B92" s="14" t="s">
        <v>102</v>
      </c>
      <c r="C92" s="29" t="s">
        <v>22</v>
      </c>
      <c r="D92" s="31">
        <v>1</v>
      </c>
      <c r="E92" s="29">
        <v>178.13</v>
      </c>
      <c r="F92" s="29">
        <f t="shared" si="3"/>
        <v>178.13</v>
      </c>
      <c r="G92" s="92" t="s">
        <v>88</v>
      </c>
      <c r="H92" s="93"/>
      <c r="I92" s="94"/>
    </row>
    <row r="93" spans="1:9" ht="15">
      <c r="A93" s="67"/>
      <c r="B93" s="14" t="s">
        <v>117</v>
      </c>
      <c r="C93" s="29" t="s">
        <v>22</v>
      </c>
      <c r="D93" s="31">
        <v>2</v>
      </c>
      <c r="E93" s="29">
        <v>178.13</v>
      </c>
      <c r="F93" s="29">
        <f t="shared" si="3"/>
        <v>356.26</v>
      </c>
      <c r="G93" s="92" t="s">
        <v>19</v>
      </c>
      <c r="H93" s="93"/>
      <c r="I93" s="94"/>
    </row>
    <row r="94" spans="1:9" ht="15">
      <c r="A94" s="67"/>
      <c r="B94" s="14" t="s">
        <v>121</v>
      </c>
      <c r="C94" s="29" t="s">
        <v>22</v>
      </c>
      <c r="D94" s="31">
        <v>2</v>
      </c>
      <c r="E94" s="29">
        <v>178.13</v>
      </c>
      <c r="F94" s="29">
        <f t="shared" si="3"/>
        <v>356.26</v>
      </c>
      <c r="G94" s="92" t="s">
        <v>123</v>
      </c>
      <c r="H94" s="93"/>
      <c r="I94" s="94"/>
    </row>
    <row r="95" spans="1:9" ht="15">
      <c r="A95" s="67"/>
      <c r="B95" s="14" t="s">
        <v>127</v>
      </c>
      <c r="C95" s="29" t="s">
        <v>22</v>
      </c>
      <c r="D95" s="31">
        <v>3</v>
      </c>
      <c r="E95" s="29">
        <v>178.13</v>
      </c>
      <c r="F95" s="29">
        <f t="shared" si="3"/>
        <v>534.39</v>
      </c>
      <c r="G95" s="92" t="s">
        <v>51</v>
      </c>
      <c r="H95" s="93"/>
      <c r="I95" s="94"/>
    </row>
    <row r="96" spans="1:9" ht="15">
      <c r="A96" s="67"/>
      <c r="B96" s="14" t="s">
        <v>124</v>
      </c>
      <c r="C96" s="29" t="s">
        <v>22</v>
      </c>
      <c r="D96" s="31">
        <v>3</v>
      </c>
      <c r="E96" s="29">
        <v>178.13</v>
      </c>
      <c r="F96" s="29">
        <f t="shared" si="3"/>
        <v>534.39</v>
      </c>
      <c r="G96" s="92" t="s">
        <v>125</v>
      </c>
      <c r="H96" s="93"/>
      <c r="I96" s="94"/>
    </row>
    <row r="97" spans="1:9" ht="15">
      <c r="A97" s="67"/>
      <c r="B97" s="14" t="s">
        <v>54</v>
      </c>
      <c r="C97" s="29" t="s">
        <v>22</v>
      </c>
      <c r="D97" s="31">
        <v>4</v>
      </c>
      <c r="E97" s="29">
        <v>178.13</v>
      </c>
      <c r="F97" s="29">
        <f t="shared" si="3"/>
        <v>712.52</v>
      </c>
      <c r="G97" s="92" t="s">
        <v>19</v>
      </c>
      <c r="H97" s="93"/>
      <c r="I97" s="94"/>
    </row>
    <row r="98" spans="1:9" ht="15">
      <c r="A98" s="67"/>
      <c r="B98" s="14" t="s">
        <v>140</v>
      </c>
      <c r="C98" s="29" t="s">
        <v>22</v>
      </c>
      <c r="D98" s="31">
        <v>15</v>
      </c>
      <c r="E98" s="29">
        <v>178.13</v>
      </c>
      <c r="F98" s="29">
        <f t="shared" si="3"/>
        <v>2671.95</v>
      </c>
      <c r="G98" s="92" t="s">
        <v>82</v>
      </c>
      <c r="H98" s="93"/>
      <c r="I98" s="94"/>
    </row>
    <row r="99" spans="1:9" ht="15">
      <c r="A99" s="67"/>
      <c r="B99" s="14" t="s">
        <v>59</v>
      </c>
      <c r="C99" s="29" t="s">
        <v>22</v>
      </c>
      <c r="D99" s="31">
        <v>16</v>
      </c>
      <c r="E99" s="29">
        <v>178.13</v>
      </c>
      <c r="F99" s="29">
        <f t="shared" si="3"/>
        <v>2850.08</v>
      </c>
      <c r="G99" s="92" t="s">
        <v>19</v>
      </c>
      <c r="H99" s="93"/>
      <c r="I99" s="94"/>
    </row>
    <row r="100" spans="1:9" ht="15">
      <c r="A100" s="67"/>
      <c r="B100" s="14" t="s">
        <v>0</v>
      </c>
      <c r="C100" s="29" t="s">
        <v>22</v>
      </c>
      <c r="D100" s="31">
        <v>4</v>
      </c>
      <c r="E100" s="29">
        <v>178.13</v>
      </c>
      <c r="F100" s="29">
        <f t="shared" si="3"/>
        <v>712.52</v>
      </c>
      <c r="G100" s="92" t="s">
        <v>19</v>
      </c>
      <c r="H100" s="93"/>
      <c r="I100" s="94"/>
    </row>
    <row r="101" spans="1:9" ht="15">
      <c r="A101" s="67"/>
      <c r="B101" s="14" t="s">
        <v>48</v>
      </c>
      <c r="C101" s="29" t="s">
        <v>22</v>
      </c>
      <c r="D101" s="31">
        <v>13</v>
      </c>
      <c r="E101" s="29">
        <v>178.13</v>
      </c>
      <c r="F101" s="29">
        <f t="shared" si="3"/>
        <v>2315.69</v>
      </c>
      <c r="G101" s="92" t="s">
        <v>19</v>
      </c>
      <c r="H101" s="93"/>
      <c r="I101" s="94"/>
    </row>
    <row r="102" spans="1:9" ht="15">
      <c r="A102" s="67"/>
      <c r="B102" s="14" t="s">
        <v>66</v>
      </c>
      <c r="C102" s="29" t="s">
        <v>22</v>
      </c>
      <c r="D102" s="31">
        <v>2</v>
      </c>
      <c r="E102" s="29">
        <v>178.13</v>
      </c>
      <c r="F102" s="29">
        <f t="shared" si="3"/>
        <v>356.26</v>
      </c>
      <c r="G102" s="92" t="s">
        <v>45</v>
      </c>
      <c r="H102" s="93"/>
      <c r="I102" s="94"/>
    </row>
    <row r="103" spans="1:9" ht="15">
      <c r="A103" s="67"/>
      <c r="B103" s="14" t="s">
        <v>146</v>
      </c>
      <c r="C103" s="29" t="s">
        <v>22</v>
      </c>
      <c r="D103" s="31">
        <v>8</v>
      </c>
      <c r="E103" s="29">
        <v>178.13</v>
      </c>
      <c r="F103" s="29">
        <f t="shared" si="3"/>
        <v>1425.04</v>
      </c>
      <c r="G103" s="92" t="s">
        <v>45</v>
      </c>
      <c r="H103" s="93"/>
      <c r="I103" s="94"/>
    </row>
    <row r="104" spans="1:9" ht="15">
      <c r="A104" s="67"/>
      <c r="B104" s="14" t="s">
        <v>78</v>
      </c>
      <c r="C104" s="29" t="s">
        <v>22</v>
      </c>
      <c r="D104" s="31">
        <v>1</v>
      </c>
      <c r="E104" s="29">
        <v>178.13</v>
      </c>
      <c r="F104" s="29">
        <f t="shared" si="3"/>
        <v>178.13</v>
      </c>
      <c r="G104" s="92" t="s">
        <v>19</v>
      </c>
      <c r="H104" s="93"/>
      <c r="I104" s="94"/>
    </row>
    <row r="105" spans="1:9" ht="15">
      <c r="A105" s="67"/>
      <c r="B105" s="14" t="s">
        <v>72</v>
      </c>
      <c r="C105" s="29" t="s">
        <v>22</v>
      </c>
      <c r="D105" s="31">
        <v>1</v>
      </c>
      <c r="E105" s="29">
        <v>178.13</v>
      </c>
      <c r="F105" s="29">
        <f t="shared" si="3"/>
        <v>178.13</v>
      </c>
      <c r="G105" s="92" t="s">
        <v>19</v>
      </c>
      <c r="H105" s="93"/>
      <c r="I105" s="94"/>
    </row>
    <row r="106" spans="1:9" ht="15">
      <c r="A106" s="67"/>
      <c r="B106" s="14" t="s">
        <v>143</v>
      </c>
      <c r="C106" s="29" t="s">
        <v>22</v>
      </c>
      <c r="D106" s="31">
        <v>5</v>
      </c>
      <c r="E106" s="29">
        <v>178.13</v>
      </c>
      <c r="F106" s="29">
        <f t="shared" si="3"/>
        <v>890.65</v>
      </c>
      <c r="G106" s="92" t="s">
        <v>45</v>
      </c>
      <c r="H106" s="93"/>
      <c r="I106" s="94"/>
    </row>
    <row r="107" spans="1:9" ht="15">
      <c r="A107" s="67"/>
      <c r="B107" s="14" t="s">
        <v>144</v>
      </c>
      <c r="C107" s="29" t="s">
        <v>22</v>
      </c>
      <c r="D107" s="31">
        <v>5</v>
      </c>
      <c r="E107" s="29">
        <v>178.13</v>
      </c>
      <c r="F107" s="29">
        <f t="shared" si="3"/>
        <v>890.65</v>
      </c>
      <c r="G107" s="92" t="s">
        <v>45</v>
      </c>
      <c r="H107" s="93"/>
      <c r="I107" s="94"/>
    </row>
    <row r="108" spans="1:9" ht="15">
      <c r="A108" s="67"/>
      <c r="B108" s="14" t="s">
        <v>145</v>
      </c>
      <c r="C108" s="29" t="s">
        <v>22</v>
      </c>
      <c r="D108" s="31">
        <v>14</v>
      </c>
      <c r="E108" s="29">
        <v>178.13</v>
      </c>
      <c r="F108" s="29">
        <f t="shared" si="3"/>
        <v>2493.8199999999997</v>
      </c>
      <c r="G108" s="92" t="s">
        <v>45</v>
      </c>
      <c r="H108" s="93"/>
      <c r="I108" s="94"/>
    </row>
    <row r="109" spans="1:9" ht="15">
      <c r="A109" s="67"/>
      <c r="B109" s="14" t="s">
        <v>81</v>
      </c>
      <c r="C109" s="29" t="s">
        <v>22</v>
      </c>
      <c r="D109" s="31">
        <v>30</v>
      </c>
      <c r="E109" s="29">
        <v>178.13</v>
      </c>
      <c r="F109" s="29">
        <f t="shared" si="3"/>
        <v>5343.9</v>
      </c>
      <c r="G109" s="92" t="s">
        <v>64</v>
      </c>
      <c r="H109" s="93"/>
      <c r="I109" s="94"/>
    </row>
    <row r="110" spans="1:9" ht="15">
      <c r="A110" s="67"/>
      <c r="B110" s="14" t="s">
        <v>46</v>
      </c>
      <c r="C110" s="29" t="s">
        <v>22</v>
      </c>
      <c r="D110" s="31">
        <v>29</v>
      </c>
      <c r="E110" s="29">
        <v>178.13</v>
      </c>
      <c r="F110" s="29">
        <f t="shared" si="3"/>
        <v>5165.7699999999995</v>
      </c>
      <c r="G110" s="92" t="s">
        <v>20</v>
      </c>
      <c r="H110" s="93"/>
      <c r="I110" s="94"/>
    </row>
    <row r="111" spans="1:9" ht="14.25" customHeight="1">
      <c r="A111" s="64"/>
      <c r="B111" s="64" t="s">
        <v>21</v>
      </c>
      <c r="C111" s="64" t="s">
        <v>22</v>
      </c>
      <c r="D111" s="65">
        <f>SUM(D86:D110)</f>
        <v>182</v>
      </c>
      <c r="E111" s="64"/>
      <c r="F111" s="64">
        <f>SUM(F86:F110)</f>
        <v>32419.660000000007</v>
      </c>
      <c r="G111" s="96"/>
      <c r="H111" s="97"/>
      <c r="I111" s="98"/>
    </row>
    <row r="112" spans="1:9" ht="15.75">
      <c r="A112" s="29"/>
      <c r="B112" s="95" t="s">
        <v>47</v>
      </c>
      <c r="C112" s="93"/>
      <c r="D112" s="93"/>
      <c r="E112" s="93"/>
      <c r="F112" s="93"/>
      <c r="G112" s="93"/>
      <c r="H112" s="93"/>
      <c r="I112" s="94"/>
    </row>
    <row r="113" spans="1:9" ht="30">
      <c r="A113" s="29"/>
      <c r="B113" s="14" t="s">
        <v>128</v>
      </c>
      <c r="C113" s="29" t="s">
        <v>22</v>
      </c>
      <c r="D113" s="31">
        <v>7</v>
      </c>
      <c r="E113" s="29">
        <v>415</v>
      </c>
      <c r="F113" s="29">
        <f>D113*E113</f>
        <v>2905</v>
      </c>
      <c r="G113" s="63" t="s">
        <v>19</v>
      </c>
      <c r="H113" s="60"/>
      <c r="I113" s="61"/>
    </row>
    <row r="114" spans="1:9" ht="15">
      <c r="A114" s="29"/>
      <c r="B114" s="14" t="s">
        <v>65</v>
      </c>
      <c r="C114" s="29" t="s">
        <v>22</v>
      </c>
      <c r="D114" s="31">
        <v>2</v>
      </c>
      <c r="E114" s="29">
        <v>415</v>
      </c>
      <c r="F114" s="29">
        <f>D114*E114</f>
        <v>830</v>
      </c>
      <c r="G114" s="63" t="s">
        <v>19</v>
      </c>
      <c r="H114" s="60"/>
      <c r="I114" s="61"/>
    </row>
    <row r="115" spans="1:9" ht="15">
      <c r="A115" s="29"/>
      <c r="B115" s="14" t="s">
        <v>130</v>
      </c>
      <c r="C115" s="29" t="s">
        <v>22</v>
      </c>
      <c r="D115" s="31">
        <v>4</v>
      </c>
      <c r="E115" s="29">
        <v>415</v>
      </c>
      <c r="F115" s="29">
        <f>D115*E115</f>
        <v>1660</v>
      </c>
      <c r="G115" s="63" t="s">
        <v>19</v>
      </c>
      <c r="H115" s="60"/>
      <c r="I115" s="61"/>
    </row>
    <row r="116" spans="1:9" ht="15">
      <c r="A116" s="29"/>
      <c r="B116" s="14" t="s">
        <v>133</v>
      </c>
      <c r="C116" s="29" t="s">
        <v>22</v>
      </c>
      <c r="D116" s="31">
        <v>2</v>
      </c>
      <c r="E116" s="29">
        <v>415</v>
      </c>
      <c r="F116" s="29">
        <f>D116*E116</f>
        <v>830</v>
      </c>
      <c r="G116" s="63" t="s">
        <v>19</v>
      </c>
      <c r="H116" s="60"/>
      <c r="I116" s="61"/>
    </row>
    <row r="117" spans="1:9" ht="15">
      <c r="A117" s="29"/>
      <c r="B117" s="14" t="s">
        <v>77</v>
      </c>
      <c r="C117" s="29" t="s">
        <v>22</v>
      </c>
      <c r="D117" s="31">
        <v>1</v>
      </c>
      <c r="E117" s="29">
        <v>415</v>
      </c>
      <c r="F117" s="29">
        <f>D117*E117</f>
        <v>415</v>
      </c>
      <c r="G117" s="63" t="s">
        <v>19</v>
      </c>
      <c r="H117" s="60"/>
      <c r="I117" s="61"/>
    </row>
    <row r="118" spans="1:9" ht="15.75">
      <c r="A118" s="64"/>
      <c r="B118" s="64" t="s">
        <v>23</v>
      </c>
      <c r="C118" s="64" t="s">
        <v>22</v>
      </c>
      <c r="D118" s="65">
        <f>SUM(D113:D117)</f>
        <v>16</v>
      </c>
      <c r="E118" s="64"/>
      <c r="F118" s="70">
        <f>SUM(F113:F117)</f>
        <v>6640</v>
      </c>
      <c r="G118" s="96"/>
      <c r="H118" s="97"/>
      <c r="I118" s="98"/>
    </row>
    <row r="119" spans="1:9" ht="12.75" customHeight="1">
      <c r="A119" s="29"/>
      <c r="B119" s="95" t="s">
        <v>63</v>
      </c>
      <c r="C119" s="93"/>
      <c r="D119" s="93"/>
      <c r="E119" s="93"/>
      <c r="F119" s="93"/>
      <c r="G119" s="93"/>
      <c r="H119" s="93"/>
      <c r="I119" s="94"/>
    </row>
    <row r="120" spans="1:9" ht="15">
      <c r="A120" s="67"/>
      <c r="B120" s="14" t="s">
        <v>112</v>
      </c>
      <c r="C120" s="29" t="s">
        <v>22</v>
      </c>
      <c r="D120" s="31">
        <v>1</v>
      </c>
      <c r="E120" s="43">
        <v>167.54</v>
      </c>
      <c r="F120" s="29">
        <f>D120*E120</f>
        <v>167.54</v>
      </c>
      <c r="G120" s="104" t="s">
        <v>18</v>
      </c>
      <c r="H120" s="104"/>
      <c r="I120" s="104"/>
    </row>
    <row r="121" spans="1:9" ht="15.75">
      <c r="A121" s="29"/>
      <c r="B121" s="64" t="s">
        <v>21</v>
      </c>
      <c r="C121" s="64" t="s">
        <v>22</v>
      </c>
      <c r="D121" s="65">
        <f>SUM(D120:D120)</f>
        <v>1</v>
      </c>
      <c r="E121" s="64"/>
      <c r="F121" s="64">
        <f>SUM(F120:F120)</f>
        <v>167.54</v>
      </c>
      <c r="G121" s="96"/>
      <c r="H121" s="97"/>
      <c r="I121" s="98"/>
    </row>
    <row r="122" spans="1:9" ht="15.75">
      <c r="A122" s="29"/>
      <c r="B122" s="95" t="s">
        <v>28</v>
      </c>
      <c r="C122" s="93"/>
      <c r="D122" s="93"/>
      <c r="E122" s="93"/>
      <c r="F122" s="93"/>
      <c r="G122" s="93"/>
      <c r="H122" s="93"/>
      <c r="I122" s="94"/>
    </row>
    <row r="123" spans="1:9" ht="15">
      <c r="A123" s="29"/>
      <c r="B123" s="14" t="s">
        <v>131</v>
      </c>
      <c r="C123" s="29" t="s">
        <v>22</v>
      </c>
      <c r="D123" s="31">
        <v>1</v>
      </c>
      <c r="E123" s="29">
        <v>2524</v>
      </c>
      <c r="F123" s="29">
        <f>D123*E123</f>
        <v>2524</v>
      </c>
      <c r="G123" s="92" t="s">
        <v>18</v>
      </c>
      <c r="H123" s="93"/>
      <c r="I123" s="94"/>
    </row>
    <row r="124" spans="1:9" ht="15">
      <c r="A124" s="29"/>
      <c r="B124" s="14" t="s">
        <v>141</v>
      </c>
      <c r="C124" s="29" t="s">
        <v>22</v>
      </c>
      <c r="D124" s="31">
        <v>1</v>
      </c>
      <c r="E124" s="29">
        <v>2524</v>
      </c>
      <c r="F124" s="29">
        <f>D124*E124</f>
        <v>2524</v>
      </c>
      <c r="G124" s="92" t="s">
        <v>18</v>
      </c>
      <c r="H124" s="93"/>
      <c r="I124" s="94"/>
    </row>
    <row r="125" spans="1:9" ht="15.75">
      <c r="A125" s="64"/>
      <c r="B125" s="64" t="s">
        <v>23</v>
      </c>
      <c r="C125" s="64" t="s">
        <v>22</v>
      </c>
      <c r="D125" s="65">
        <f>SUM(D123:D124)</f>
        <v>2</v>
      </c>
      <c r="E125" s="64"/>
      <c r="F125" s="70">
        <f>SUM(F123:F124)</f>
        <v>5048</v>
      </c>
      <c r="G125" s="96"/>
      <c r="H125" s="97"/>
      <c r="I125" s="98"/>
    </row>
    <row r="126" spans="1:9" ht="16.5" customHeight="1">
      <c r="A126" s="29"/>
      <c r="B126" s="95" t="s">
        <v>29</v>
      </c>
      <c r="C126" s="93"/>
      <c r="D126" s="93"/>
      <c r="E126" s="93"/>
      <c r="F126" s="93"/>
      <c r="G126" s="93"/>
      <c r="H126" s="93"/>
      <c r="I126" s="94"/>
    </row>
    <row r="127" spans="1:9" ht="13.5" customHeight="1">
      <c r="A127" s="29"/>
      <c r="B127" s="14" t="s">
        <v>110</v>
      </c>
      <c r="C127" s="29" t="s">
        <v>22</v>
      </c>
      <c r="D127" s="31">
        <v>1</v>
      </c>
      <c r="E127" s="29">
        <v>582.6</v>
      </c>
      <c r="F127" s="29">
        <f aca="true" t="shared" si="4" ref="F127:F140">D127*E127</f>
        <v>582.6</v>
      </c>
      <c r="G127" s="92" t="s">
        <v>41</v>
      </c>
      <c r="H127" s="93"/>
      <c r="I127" s="94"/>
    </row>
    <row r="128" spans="1:9" ht="13.5" customHeight="1">
      <c r="A128" s="29"/>
      <c r="B128" s="30" t="s">
        <v>55</v>
      </c>
      <c r="C128" s="29" t="s">
        <v>22</v>
      </c>
      <c r="D128" s="31">
        <v>1</v>
      </c>
      <c r="E128" s="31">
        <v>11.45</v>
      </c>
      <c r="F128" s="29">
        <f t="shared" si="4"/>
        <v>11.45</v>
      </c>
      <c r="G128" s="63"/>
      <c r="H128" s="60"/>
      <c r="I128" s="61"/>
    </row>
    <row r="129" spans="1:9" ht="13.5" customHeight="1">
      <c r="A129" s="29"/>
      <c r="B129" s="14" t="s">
        <v>111</v>
      </c>
      <c r="C129" s="29" t="s">
        <v>22</v>
      </c>
      <c r="D129" s="31">
        <v>1</v>
      </c>
      <c r="E129" s="29">
        <v>582.6</v>
      </c>
      <c r="F129" s="29">
        <f t="shared" si="4"/>
        <v>582.6</v>
      </c>
      <c r="G129" s="92" t="s">
        <v>67</v>
      </c>
      <c r="H129" s="93"/>
      <c r="I129" s="94"/>
    </row>
    <row r="130" spans="1:9" ht="13.5" customHeight="1">
      <c r="A130" s="29"/>
      <c r="B130" s="14" t="s">
        <v>134</v>
      </c>
      <c r="C130" s="29" t="s">
        <v>22</v>
      </c>
      <c r="D130" s="31">
        <v>2</v>
      </c>
      <c r="E130" s="29">
        <v>582.6</v>
      </c>
      <c r="F130" s="29">
        <f t="shared" si="4"/>
        <v>1165.2</v>
      </c>
      <c r="G130" s="92" t="s">
        <v>30</v>
      </c>
      <c r="H130" s="93"/>
      <c r="I130" s="94"/>
    </row>
    <row r="131" spans="1:9" ht="13.5" customHeight="1">
      <c r="A131" s="29"/>
      <c r="B131" s="14" t="s">
        <v>134</v>
      </c>
      <c r="C131" s="29" t="s">
        <v>22</v>
      </c>
      <c r="D131" s="31">
        <v>2</v>
      </c>
      <c r="E131" s="29">
        <v>582.6</v>
      </c>
      <c r="F131" s="29">
        <f t="shared" si="4"/>
        <v>1165.2</v>
      </c>
      <c r="G131" s="92" t="s">
        <v>62</v>
      </c>
      <c r="H131" s="93"/>
      <c r="I131" s="94"/>
    </row>
    <row r="132" spans="1:9" ht="13.5" customHeight="1">
      <c r="A132" s="29"/>
      <c r="B132" s="14" t="s">
        <v>134</v>
      </c>
      <c r="C132" s="29" t="s">
        <v>22</v>
      </c>
      <c r="D132" s="31">
        <v>54</v>
      </c>
      <c r="E132" s="29">
        <v>582.6</v>
      </c>
      <c r="F132" s="29">
        <f t="shared" si="4"/>
        <v>31460.4</v>
      </c>
      <c r="G132" s="92" t="s">
        <v>41</v>
      </c>
      <c r="H132" s="93"/>
      <c r="I132" s="94"/>
    </row>
    <row r="133" spans="1:9" ht="13.5" customHeight="1">
      <c r="A133" s="29"/>
      <c r="B133" s="30" t="s">
        <v>55</v>
      </c>
      <c r="C133" s="29" t="s">
        <v>22</v>
      </c>
      <c r="D133" s="31">
        <v>32</v>
      </c>
      <c r="E133" s="31">
        <v>11.45</v>
      </c>
      <c r="F133" s="29">
        <f t="shared" si="4"/>
        <v>366.4</v>
      </c>
      <c r="G133" s="63"/>
      <c r="H133" s="60"/>
      <c r="I133" s="61"/>
    </row>
    <row r="134" spans="1:9" ht="13.5" customHeight="1">
      <c r="A134" s="29"/>
      <c r="B134" s="30" t="s">
        <v>57</v>
      </c>
      <c r="C134" s="29" t="s">
        <v>56</v>
      </c>
      <c r="D134" s="31">
        <v>0.3</v>
      </c>
      <c r="E134" s="31">
        <v>601.77</v>
      </c>
      <c r="F134" s="29">
        <f t="shared" si="4"/>
        <v>180.53099999999998</v>
      </c>
      <c r="G134" s="63"/>
      <c r="H134" s="60"/>
      <c r="I134" s="61"/>
    </row>
    <row r="135" spans="1:9" ht="14.25" customHeight="1">
      <c r="A135" s="29"/>
      <c r="B135" s="30" t="s">
        <v>58</v>
      </c>
      <c r="C135" s="29" t="s">
        <v>56</v>
      </c>
      <c r="D135" s="31">
        <v>0.64</v>
      </c>
      <c r="E135" s="29">
        <v>139.08</v>
      </c>
      <c r="F135" s="29">
        <f t="shared" si="4"/>
        <v>89.01120000000002</v>
      </c>
      <c r="G135" s="63"/>
      <c r="H135" s="60"/>
      <c r="I135" s="61"/>
    </row>
    <row r="136" spans="1:9" ht="13.5" customHeight="1">
      <c r="A136" s="29"/>
      <c r="B136" s="14" t="s">
        <v>136</v>
      </c>
      <c r="C136" s="29" t="s">
        <v>22</v>
      </c>
      <c r="D136" s="31">
        <v>1</v>
      </c>
      <c r="E136" s="29">
        <v>582.6</v>
      </c>
      <c r="F136" s="29">
        <f t="shared" si="4"/>
        <v>582.6</v>
      </c>
      <c r="G136" s="92" t="s">
        <v>30</v>
      </c>
      <c r="H136" s="93"/>
      <c r="I136" s="94"/>
    </row>
    <row r="137" spans="1:9" ht="13.5" customHeight="1">
      <c r="A137" s="29"/>
      <c r="B137" s="14" t="s">
        <v>136</v>
      </c>
      <c r="C137" s="29" t="s">
        <v>22</v>
      </c>
      <c r="D137" s="31">
        <v>1</v>
      </c>
      <c r="E137" s="29">
        <v>582.6</v>
      </c>
      <c r="F137" s="29">
        <f t="shared" si="4"/>
        <v>582.6</v>
      </c>
      <c r="G137" s="92" t="s">
        <v>62</v>
      </c>
      <c r="H137" s="93"/>
      <c r="I137" s="94"/>
    </row>
    <row r="138" spans="1:9" ht="13.5" customHeight="1">
      <c r="A138" s="29"/>
      <c r="B138" s="14" t="s">
        <v>136</v>
      </c>
      <c r="C138" s="29" t="s">
        <v>22</v>
      </c>
      <c r="D138" s="31">
        <v>18</v>
      </c>
      <c r="E138" s="29">
        <v>582.6</v>
      </c>
      <c r="F138" s="29">
        <f t="shared" si="4"/>
        <v>10486.800000000001</v>
      </c>
      <c r="G138" s="92" t="s">
        <v>41</v>
      </c>
      <c r="H138" s="93"/>
      <c r="I138" s="94"/>
    </row>
    <row r="139" spans="1:9" ht="13.5" customHeight="1">
      <c r="A139" s="29"/>
      <c r="B139" s="30" t="s">
        <v>55</v>
      </c>
      <c r="C139" s="29" t="s">
        <v>22</v>
      </c>
      <c r="D139" s="31">
        <v>13</v>
      </c>
      <c r="E139" s="31">
        <v>11.45</v>
      </c>
      <c r="F139" s="29">
        <f t="shared" si="4"/>
        <v>148.85</v>
      </c>
      <c r="G139" s="63"/>
      <c r="H139" s="60"/>
      <c r="I139" s="61"/>
    </row>
    <row r="140" spans="1:9" ht="13.5" customHeight="1">
      <c r="A140" s="29"/>
      <c r="B140" s="30" t="s">
        <v>57</v>
      </c>
      <c r="C140" s="29" t="s">
        <v>56</v>
      </c>
      <c r="D140" s="31">
        <v>0.32</v>
      </c>
      <c r="E140" s="31">
        <v>601.77</v>
      </c>
      <c r="F140" s="29">
        <f t="shared" si="4"/>
        <v>192.5664</v>
      </c>
      <c r="G140" s="63"/>
      <c r="H140" s="60"/>
      <c r="I140" s="61"/>
    </row>
    <row r="141" spans="1:9" ht="15.75">
      <c r="A141" s="64"/>
      <c r="B141" s="64" t="s">
        <v>21</v>
      </c>
      <c r="C141" s="64"/>
      <c r="D141" s="65">
        <f>D138+D137+D136+D132+D131+D130+D129+D127</f>
        <v>80</v>
      </c>
      <c r="E141" s="64"/>
      <c r="F141" s="70">
        <f>SUM(F127:F140)</f>
        <v>47596.80860000001</v>
      </c>
      <c r="G141" s="96"/>
      <c r="H141" s="97"/>
      <c r="I141" s="98"/>
    </row>
    <row r="142" spans="1:9" ht="15.75" customHeight="1">
      <c r="A142" s="29"/>
      <c r="B142" s="95" t="s">
        <v>80</v>
      </c>
      <c r="C142" s="93"/>
      <c r="D142" s="93"/>
      <c r="E142" s="93"/>
      <c r="F142" s="93"/>
      <c r="G142" s="93"/>
      <c r="H142" s="93"/>
      <c r="I142" s="94"/>
    </row>
    <row r="143" spans="1:9" ht="15">
      <c r="A143" s="67"/>
      <c r="B143" s="14" t="s">
        <v>147</v>
      </c>
      <c r="C143" s="29" t="s">
        <v>22</v>
      </c>
      <c r="D143" s="31">
        <v>4</v>
      </c>
      <c r="E143" s="43">
        <v>241.34</v>
      </c>
      <c r="F143" s="29">
        <f>D143*E143</f>
        <v>965.36</v>
      </c>
      <c r="G143" s="104" t="s">
        <v>19</v>
      </c>
      <c r="H143" s="104"/>
      <c r="I143" s="104"/>
    </row>
    <row r="144" spans="1:9" ht="15">
      <c r="A144" s="67"/>
      <c r="B144" s="14" t="s">
        <v>148</v>
      </c>
      <c r="C144" s="29" t="s">
        <v>22</v>
      </c>
      <c r="D144" s="31">
        <v>4</v>
      </c>
      <c r="E144" s="43">
        <v>241.34</v>
      </c>
      <c r="F144" s="29">
        <f>D144*E144</f>
        <v>965.36</v>
      </c>
      <c r="G144" s="104" t="s">
        <v>19</v>
      </c>
      <c r="H144" s="104"/>
      <c r="I144" s="104"/>
    </row>
    <row r="145" spans="1:9" ht="15">
      <c r="A145" s="67"/>
      <c r="B145" s="14" t="s">
        <v>149</v>
      </c>
      <c r="C145" s="29" t="s">
        <v>22</v>
      </c>
      <c r="D145" s="31">
        <v>3</v>
      </c>
      <c r="E145" s="43">
        <v>241.34</v>
      </c>
      <c r="F145" s="29">
        <f>D145*E145</f>
        <v>724.02</v>
      </c>
      <c r="G145" s="104" t="s">
        <v>19</v>
      </c>
      <c r="H145" s="104"/>
      <c r="I145" s="104"/>
    </row>
    <row r="146" spans="1:9" ht="15.75">
      <c r="A146" s="29"/>
      <c r="B146" s="64" t="s">
        <v>21</v>
      </c>
      <c r="C146" s="64" t="s">
        <v>22</v>
      </c>
      <c r="D146" s="65">
        <f>SUM(D143:D145)</f>
        <v>11</v>
      </c>
      <c r="E146" s="64"/>
      <c r="F146" s="64">
        <f>SUM(F143:F145)</f>
        <v>2654.74</v>
      </c>
      <c r="G146" s="96"/>
      <c r="H146" s="97"/>
      <c r="I146" s="98"/>
    </row>
    <row r="147" spans="1:9" ht="15.75">
      <c r="A147" s="29"/>
      <c r="B147" s="95" t="s">
        <v>503</v>
      </c>
      <c r="C147" s="93"/>
      <c r="D147" s="93"/>
      <c r="E147" s="93"/>
      <c r="F147" s="93"/>
      <c r="G147" s="93"/>
      <c r="H147" s="93"/>
      <c r="I147" s="94"/>
    </row>
    <row r="148" spans="1:9" ht="15">
      <c r="A148" s="29"/>
      <c r="B148" s="14" t="s">
        <v>48</v>
      </c>
      <c r="C148" s="29" t="s">
        <v>22</v>
      </c>
      <c r="D148" s="31">
        <v>26</v>
      </c>
      <c r="E148" s="29">
        <v>240.63</v>
      </c>
      <c r="F148" s="29">
        <f>D148*E148</f>
        <v>6256.38</v>
      </c>
      <c r="G148" s="63"/>
      <c r="H148" s="60"/>
      <c r="I148" s="61"/>
    </row>
    <row r="149" spans="1:9" ht="15">
      <c r="A149" s="29"/>
      <c r="B149" s="14" t="s">
        <v>59</v>
      </c>
      <c r="C149" s="29" t="s">
        <v>22</v>
      </c>
      <c r="D149" s="31">
        <v>14</v>
      </c>
      <c r="E149" s="29">
        <v>240.63</v>
      </c>
      <c r="F149" s="29">
        <f>D149*E149</f>
        <v>3368.8199999999997</v>
      </c>
      <c r="G149" s="63"/>
      <c r="H149" s="60"/>
      <c r="I149" s="61"/>
    </row>
    <row r="150" spans="1:9" ht="15">
      <c r="A150" s="29"/>
      <c r="B150" s="14" t="s">
        <v>46</v>
      </c>
      <c r="C150" s="29" t="s">
        <v>22</v>
      </c>
      <c r="D150" s="31">
        <v>20</v>
      </c>
      <c r="E150" s="29">
        <v>240.63</v>
      </c>
      <c r="F150" s="29">
        <f>D150*E150</f>
        <v>4812.6</v>
      </c>
      <c r="G150" s="63"/>
      <c r="H150" s="60"/>
      <c r="I150" s="61"/>
    </row>
    <row r="151" spans="1:9" ht="15.75">
      <c r="A151" s="64"/>
      <c r="B151" s="64" t="s">
        <v>23</v>
      </c>
      <c r="C151" s="64" t="s">
        <v>22</v>
      </c>
      <c r="D151" s="65">
        <f>SUM(D148:D150)</f>
        <v>60</v>
      </c>
      <c r="E151" s="64"/>
      <c r="F151" s="70">
        <f>SUM(F148:F150)</f>
        <v>14437.800000000001</v>
      </c>
      <c r="G151" s="96"/>
      <c r="H151" s="97"/>
      <c r="I151" s="98"/>
    </row>
    <row r="152" spans="1:9" ht="15.75">
      <c r="A152" s="32"/>
      <c r="B152" s="32" t="s">
        <v>32</v>
      </c>
      <c r="C152" s="32"/>
      <c r="D152" s="41"/>
      <c r="E152" s="32"/>
      <c r="F152" s="33">
        <f>F141+F118+F111+F84+F35+F57++F64+F125+F121+F146+F151</f>
        <v>332498.3086</v>
      </c>
      <c r="G152" s="89"/>
      <c r="H152" s="90"/>
      <c r="I152" s="91"/>
    </row>
    <row r="153" spans="1:9" ht="15.75">
      <c r="A153" s="34"/>
      <c r="B153" s="35" t="s">
        <v>33</v>
      </c>
      <c r="C153" s="35"/>
      <c r="D153" s="35"/>
      <c r="E153" s="35"/>
      <c r="F153" s="35"/>
      <c r="G153" s="35"/>
      <c r="H153" s="35"/>
      <c r="I153" s="34"/>
    </row>
    <row r="154" spans="1:9" ht="15.75">
      <c r="A154" s="34"/>
      <c r="B154" s="35" t="s">
        <v>34</v>
      </c>
      <c r="C154" s="35"/>
      <c r="D154" s="35"/>
      <c r="E154" s="35"/>
      <c r="F154" s="35"/>
      <c r="G154" s="35" t="s">
        <v>35</v>
      </c>
      <c r="H154" s="35"/>
      <c r="I154" s="34"/>
    </row>
    <row r="155" spans="2:8" ht="12.75">
      <c r="B155" s="1"/>
      <c r="C155" s="1"/>
      <c r="D155" s="1"/>
      <c r="E155" s="1"/>
      <c r="F155" s="1"/>
      <c r="G155" s="1"/>
      <c r="H155" s="1"/>
    </row>
    <row r="165" ht="12.75">
      <c r="I165" s="55"/>
    </row>
  </sheetData>
  <sheetProtection/>
  <mergeCells count="80">
    <mergeCell ref="G106:I106"/>
    <mergeCell ref="G107:I107"/>
    <mergeCell ref="G108:I108"/>
    <mergeCell ref="G109:I109"/>
    <mergeCell ref="G130:I130"/>
    <mergeCell ref="G131:I131"/>
    <mergeCell ref="G110:I110"/>
    <mergeCell ref="G111:I111"/>
    <mergeCell ref="B112:I112"/>
    <mergeCell ref="G118:I118"/>
    <mergeCell ref="G79:I79"/>
    <mergeCell ref="G95:I95"/>
    <mergeCell ref="G96:I96"/>
    <mergeCell ref="A1:I1"/>
    <mergeCell ref="A2:I2"/>
    <mergeCell ref="A3:I3"/>
    <mergeCell ref="G4:I4"/>
    <mergeCell ref="G5:I5"/>
    <mergeCell ref="B7:I7"/>
    <mergeCell ref="G57:I57"/>
    <mergeCell ref="G35:I35"/>
    <mergeCell ref="B36:I36"/>
    <mergeCell ref="G37:I37"/>
    <mergeCell ref="G38:I38"/>
    <mergeCell ref="G39:I39"/>
    <mergeCell ref="B58:I58"/>
    <mergeCell ref="G41:I41"/>
    <mergeCell ref="G40:I40"/>
    <mergeCell ref="G64:I64"/>
    <mergeCell ref="B65:I65"/>
    <mergeCell ref="G77:I77"/>
    <mergeCell ref="G78:I78"/>
    <mergeCell ref="G42:I42"/>
    <mergeCell ref="G43:I43"/>
    <mergeCell ref="G93:I93"/>
    <mergeCell ref="G80:I80"/>
    <mergeCell ref="G81:I81"/>
    <mergeCell ref="G84:I84"/>
    <mergeCell ref="B85:I85"/>
    <mergeCell ref="G86:I86"/>
    <mergeCell ref="G87:I87"/>
    <mergeCell ref="G105:I105"/>
    <mergeCell ref="G99:I99"/>
    <mergeCell ref="G103:I103"/>
    <mergeCell ref="G98:I98"/>
    <mergeCell ref="G102:I102"/>
    <mergeCell ref="G88:I88"/>
    <mergeCell ref="G89:I89"/>
    <mergeCell ref="G90:I90"/>
    <mergeCell ref="G91:I91"/>
    <mergeCell ref="G92:I92"/>
    <mergeCell ref="B119:I119"/>
    <mergeCell ref="G120:I120"/>
    <mergeCell ref="G121:I121"/>
    <mergeCell ref="G125:I125"/>
    <mergeCell ref="B126:I126"/>
    <mergeCell ref="G94:I94"/>
    <mergeCell ref="G97:I97"/>
    <mergeCell ref="G100:I100"/>
    <mergeCell ref="G101:I101"/>
    <mergeCell ref="G104:I104"/>
    <mergeCell ref="G152:I152"/>
    <mergeCell ref="G132:I132"/>
    <mergeCell ref="G124:I124"/>
    <mergeCell ref="G146:I146"/>
    <mergeCell ref="G143:I143"/>
    <mergeCell ref="G144:I144"/>
    <mergeCell ref="G145:I145"/>
    <mergeCell ref="G141:I141"/>
    <mergeCell ref="G127:I127"/>
    <mergeCell ref="G129:I129"/>
    <mergeCell ref="B147:I147"/>
    <mergeCell ref="G151:I151"/>
    <mergeCell ref="B122:I122"/>
    <mergeCell ref="G123:I123"/>
    <mergeCell ref="G137:I137"/>
    <mergeCell ref="G138:I138"/>
    <mergeCell ref="G136:I136"/>
    <mergeCell ref="B142:I142"/>
  </mergeCells>
  <printOptions/>
  <pageMargins left="0.28" right="0.18" top="0.22" bottom="0.23" header="0.2" footer="0.2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I133"/>
  <sheetViews>
    <sheetView zoomScalePageLayoutView="0" workbookViewId="0" topLeftCell="A115">
      <selection activeCell="A137" sqref="A137:IV151"/>
    </sheetView>
  </sheetViews>
  <sheetFormatPr defaultColWidth="9.140625" defaultRowHeight="12.75"/>
  <cols>
    <col min="1" max="1" width="5.28125" style="0" customWidth="1"/>
    <col min="2" max="2" width="37.57421875" style="0" customWidth="1"/>
    <col min="3" max="3" width="7.28125" style="0" customWidth="1"/>
    <col min="4" max="4" width="10.57421875" style="0" customWidth="1"/>
    <col min="5" max="5" width="9.57421875" style="0" customWidth="1"/>
    <col min="6" max="6" width="13.8515625" style="0" customWidth="1"/>
    <col min="9" max="9" width="22.00390625" style="0" customWidth="1"/>
  </cols>
  <sheetData>
    <row r="1" spans="1:9" ht="25.5" customHeight="1">
      <c r="A1" s="83" t="s">
        <v>3</v>
      </c>
      <c r="B1" s="84"/>
      <c r="C1" s="84"/>
      <c r="D1" s="84"/>
      <c r="E1" s="84"/>
      <c r="F1" s="84"/>
      <c r="G1" s="84"/>
      <c r="H1" s="84"/>
      <c r="I1" s="85"/>
    </row>
    <row r="2" spans="1:9" ht="15.75">
      <c r="A2" s="83" t="s">
        <v>770</v>
      </c>
      <c r="B2" s="84"/>
      <c r="C2" s="84"/>
      <c r="D2" s="84"/>
      <c r="E2" s="84"/>
      <c r="F2" s="84"/>
      <c r="G2" s="84"/>
      <c r="H2" s="84"/>
      <c r="I2" s="85"/>
    </row>
    <row r="3" spans="1:9" ht="15.75">
      <c r="A3" s="86" t="s">
        <v>4</v>
      </c>
      <c r="B3" s="87"/>
      <c r="C3" s="87"/>
      <c r="D3" s="87"/>
      <c r="E3" s="87"/>
      <c r="F3" s="87"/>
      <c r="G3" s="87"/>
      <c r="H3" s="87"/>
      <c r="I3" s="88"/>
    </row>
    <row r="4" spans="1:9" ht="15.75">
      <c r="A4" s="32" t="s">
        <v>5</v>
      </c>
      <c r="B4" s="32" t="s">
        <v>6</v>
      </c>
      <c r="C4" s="32" t="s">
        <v>7</v>
      </c>
      <c r="D4" s="32" t="s">
        <v>8</v>
      </c>
      <c r="E4" s="32" t="s">
        <v>9</v>
      </c>
      <c r="F4" s="32" t="s">
        <v>10</v>
      </c>
      <c r="G4" s="105" t="s">
        <v>11</v>
      </c>
      <c r="H4" s="106"/>
      <c r="I4" s="107"/>
    </row>
    <row r="5" spans="1:9" ht="14.25" customHeight="1">
      <c r="A5" s="32" t="s">
        <v>38</v>
      </c>
      <c r="B5" s="32" t="s">
        <v>12</v>
      </c>
      <c r="C5" s="32" t="s">
        <v>13</v>
      </c>
      <c r="D5" s="32" t="s">
        <v>14</v>
      </c>
      <c r="E5" s="32"/>
      <c r="F5" s="32"/>
      <c r="G5" s="105"/>
      <c r="H5" s="106"/>
      <c r="I5" s="107"/>
    </row>
    <row r="6" spans="1:9" ht="15.75" customHeight="1">
      <c r="A6" s="7"/>
      <c r="B6" s="8" t="s">
        <v>15</v>
      </c>
      <c r="C6" s="7"/>
      <c r="D6" s="7"/>
      <c r="E6" s="7"/>
      <c r="F6" s="7"/>
      <c r="G6" s="7"/>
      <c r="H6" s="7"/>
      <c r="I6" s="7"/>
    </row>
    <row r="7" spans="1:9" ht="15.75" customHeight="1">
      <c r="A7" s="7"/>
      <c r="B7" s="80" t="s">
        <v>16</v>
      </c>
      <c r="C7" s="81"/>
      <c r="D7" s="81"/>
      <c r="E7" s="81"/>
      <c r="F7" s="81"/>
      <c r="G7" s="81"/>
      <c r="H7" s="81"/>
      <c r="I7" s="82"/>
    </row>
    <row r="8" spans="1:9" ht="30.75" customHeight="1">
      <c r="A8" s="67"/>
      <c r="B8" s="14" t="s">
        <v>784</v>
      </c>
      <c r="C8" s="29" t="s">
        <v>17</v>
      </c>
      <c r="D8" s="54">
        <v>16.5</v>
      </c>
      <c r="E8" s="29">
        <v>232</v>
      </c>
      <c r="F8" s="72">
        <f aca="true" t="shared" si="0" ref="F8:F19">D8*E8</f>
        <v>3828</v>
      </c>
      <c r="G8" s="63" t="s">
        <v>779</v>
      </c>
      <c r="H8" s="60"/>
      <c r="I8" s="61"/>
    </row>
    <row r="9" spans="1:9" ht="15" customHeight="1">
      <c r="A9" s="67"/>
      <c r="B9" s="14" t="s">
        <v>791</v>
      </c>
      <c r="C9" s="29" t="s">
        <v>17</v>
      </c>
      <c r="D9" s="54">
        <v>39</v>
      </c>
      <c r="E9" s="29">
        <v>232</v>
      </c>
      <c r="F9" s="72">
        <f t="shared" si="0"/>
        <v>9048</v>
      </c>
      <c r="G9" s="92" t="s">
        <v>478</v>
      </c>
      <c r="H9" s="93"/>
      <c r="I9" s="94"/>
    </row>
    <row r="10" spans="1:9" ht="15" customHeight="1">
      <c r="A10" s="67"/>
      <c r="B10" s="14" t="s">
        <v>796</v>
      </c>
      <c r="C10" s="29" t="s">
        <v>17</v>
      </c>
      <c r="D10" s="54">
        <v>15.5</v>
      </c>
      <c r="E10" s="29">
        <v>232</v>
      </c>
      <c r="F10" s="72">
        <f t="shared" si="0"/>
        <v>3596</v>
      </c>
      <c r="G10" s="63" t="s">
        <v>797</v>
      </c>
      <c r="H10" s="60"/>
      <c r="I10" s="61"/>
    </row>
    <row r="11" spans="1:9" ht="15" customHeight="1">
      <c r="A11" s="67"/>
      <c r="B11" s="14" t="s">
        <v>773</v>
      </c>
      <c r="C11" s="29" t="s">
        <v>17</v>
      </c>
      <c r="D11" s="54">
        <v>1</v>
      </c>
      <c r="E11" s="29">
        <v>232</v>
      </c>
      <c r="F11" s="72">
        <f t="shared" si="0"/>
        <v>232</v>
      </c>
      <c r="G11" s="92" t="s">
        <v>478</v>
      </c>
      <c r="H11" s="93"/>
      <c r="I11" s="94"/>
    </row>
    <row r="12" spans="1:9" ht="15" customHeight="1">
      <c r="A12" s="67"/>
      <c r="B12" s="14" t="s">
        <v>780</v>
      </c>
      <c r="C12" s="29" t="s">
        <v>17</v>
      </c>
      <c r="D12" s="54">
        <v>4</v>
      </c>
      <c r="E12" s="29">
        <v>232</v>
      </c>
      <c r="F12" s="72">
        <f t="shared" si="0"/>
        <v>928</v>
      </c>
      <c r="G12" s="63" t="s">
        <v>37</v>
      </c>
      <c r="H12" s="60"/>
      <c r="I12" s="61"/>
    </row>
    <row r="13" spans="1:9" ht="14.25" customHeight="1">
      <c r="A13" s="29"/>
      <c r="B13" s="14" t="s">
        <v>775</v>
      </c>
      <c r="C13" s="29" t="s">
        <v>17</v>
      </c>
      <c r="D13" s="52">
        <v>3</v>
      </c>
      <c r="E13" s="29">
        <v>232</v>
      </c>
      <c r="F13" s="72">
        <f t="shared" si="0"/>
        <v>696</v>
      </c>
      <c r="G13" s="63" t="s">
        <v>37</v>
      </c>
      <c r="H13" s="60"/>
      <c r="I13" s="61"/>
    </row>
    <row r="14" spans="1:9" ht="14.25" customHeight="1">
      <c r="A14" s="29"/>
      <c r="B14" s="14" t="s">
        <v>795</v>
      </c>
      <c r="C14" s="29" t="s">
        <v>17</v>
      </c>
      <c r="D14" s="52">
        <v>1.5</v>
      </c>
      <c r="E14" s="29">
        <v>232</v>
      </c>
      <c r="F14" s="72">
        <f t="shared" si="0"/>
        <v>348</v>
      </c>
      <c r="G14" s="63" t="s">
        <v>37</v>
      </c>
      <c r="H14" s="60"/>
      <c r="I14" s="61"/>
    </row>
    <row r="15" spans="1:9" ht="15">
      <c r="A15" s="29"/>
      <c r="B15" s="14" t="s">
        <v>790</v>
      </c>
      <c r="C15" s="29" t="s">
        <v>17</v>
      </c>
      <c r="D15" s="31">
        <v>1.5</v>
      </c>
      <c r="E15" s="29">
        <v>232</v>
      </c>
      <c r="F15" s="72">
        <f t="shared" si="0"/>
        <v>348</v>
      </c>
      <c r="G15" s="63" t="s">
        <v>37</v>
      </c>
      <c r="H15" s="60"/>
      <c r="I15" s="61"/>
    </row>
    <row r="16" spans="1:9" ht="15">
      <c r="A16" s="29"/>
      <c r="B16" s="14" t="s">
        <v>800</v>
      </c>
      <c r="C16" s="29" t="s">
        <v>17</v>
      </c>
      <c r="D16" s="31">
        <v>3</v>
      </c>
      <c r="E16" s="29">
        <v>232</v>
      </c>
      <c r="F16" s="72">
        <f t="shared" si="0"/>
        <v>696</v>
      </c>
      <c r="G16" s="63" t="s">
        <v>37</v>
      </c>
      <c r="H16" s="60"/>
      <c r="I16" s="61"/>
    </row>
    <row r="17" spans="1:9" ht="15">
      <c r="A17" s="29"/>
      <c r="B17" s="14" t="s">
        <v>814</v>
      </c>
      <c r="C17" s="29" t="s">
        <v>17</v>
      </c>
      <c r="D17" s="31">
        <v>93</v>
      </c>
      <c r="E17" s="29">
        <v>232</v>
      </c>
      <c r="F17" s="72">
        <f t="shared" si="0"/>
        <v>21576</v>
      </c>
      <c r="G17" s="63" t="s">
        <v>811</v>
      </c>
      <c r="H17" s="60"/>
      <c r="I17" s="61"/>
    </row>
    <row r="18" spans="1:9" ht="15">
      <c r="A18" s="29"/>
      <c r="B18" s="14" t="s">
        <v>172</v>
      </c>
      <c r="C18" s="29" t="s">
        <v>17</v>
      </c>
      <c r="D18" s="31">
        <v>12</v>
      </c>
      <c r="E18" s="29">
        <v>232</v>
      </c>
      <c r="F18" s="72">
        <f t="shared" si="0"/>
        <v>2784</v>
      </c>
      <c r="G18" s="92" t="s">
        <v>478</v>
      </c>
      <c r="H18" s="93"/>
      <c r="I18" s="94"/>
    </row>
    <row r="19" spans="1:9" ht="15">
      <c r="A19" s="29"/>
      <c r="B19" s="14" t="s">
        <v>48</v>
      </c>
      <c r="C19" s="29" t="s">
        <v>17</v>
      </c>
      <c r="D19" s="31">
        <v>27</v>
      </c>
      <c r="E19" s="29">
        <v>232</v>
      </c>
      <c r="F19" s="72">
        <f t="shared" si="0"/>
        <v>6264</v>
      </c>
      <c r="G19" s="92" t="s">
        <v>831</v>
      </c>
      <c r="H19" s="93"/>
      <c r="I19" s="94"/>
    </row>
    <row r="20" spans="1:9" ht="15">
      <c r="A20" s="29"/>
      <c r="B20" s="14" t="s">
        <v>830</v>
      </c>
      <c r="C20" s="29" t="s">
        <v>17</v>
      </c>
      <c r="D20" s="31">
        <v>14</v>
      </c>
      <c r="E20" s="29">
        <v>232</v>
      </c>
      <c r="F20" s="72">
        <f aca="true" t="shared" si="1" ref="F20:F27">D20*E20</f>
        <v>3248</v>
      </c>
      <c r="G20" s="92" t="s">
        <v>824</v>
      </c>
      <c r="H20" s="93"/>
      <c r="I20" s="94"/>
    </row>
    <row r="21" spans="1:9" ht="15">
      <c r="A21" s="29"/>
      <c r="B21" s="14" t="s">
        <v>835</v>
      </c>
      <c r="C21" s="29" t="s">
        <v>17</v>
      </c>
      <c r="D21" s="31">
        <v>4</v>
      </c>
      <c r="E21" s="29">
        <v>232</v>
      </c>
      <c r="F21" s="72">
        <f t="shared" si="1"/>
        <v>928</v>
      </c>
      <c r="G21" s="92" t="s">
        <v>824</v>
      </c>
      <c r="H21" s="93"/>
      <c r="I21" s="94"/>
    </row>
    <row r="22" spans="1:9" ht="15">
      <c r="A22" s="29"/>
      <c r="B22" s="14" t="s">
        <v>825</v>
      </c>
      <c r="C22" s="29" t="s">
        <v>17</v>
      </c>
      <c r="D22" s="31">
        <v>25</v>
      </c>
      <c r="E22" s="29">
        <v>232</v>
      </c>
      <c r="F22" s="72">
        <f t="shared" si="1"/>
        <v>5800</v>
      </c>
      <c r="G22" s="92" t="s">
        <v>824</v>
      </c>
      <c r="H22" s="93"/>
      <c r="I22" s="94"/>
    </row>
    <row r="23" spans="1:9" ht="15">
      <c r="A23" s="29"/>
      <c r="B23" s="14" t="s">
        <v>833</v>
      </c>
      <c r="C23" s="29" t="s">
        <v>17</v>
      </c>
      <c r="D23" s="31">
        <v>103.3</v>
      </c>
      <c r="E23" s="29">
        <v>232</v>
      </c>
      <c r="F23" s="72">
        <f t="shared" si="1"/>
        <v>23965.6</v>
      </c>
      <c r="G23" s="63" t="s">
        <v>832</v>
      </c>
      <c r="H23" s="60"/>
      <c r="I23" s="61"/>
    </row>
    <row r="24" spans="1:9" ht="15">
      <c r="A24" s="29"/>
      <c r="B24" s="14" t="s">
        <v>812</v>
      </c>
      <c r="C24" s="29" t="s">
        <v>17</v>
      </c>
      <c r="D24" s="31">
        <v>1.5</v>
      </c>
      <c r="E24" s="29">
        <v>232</v>
      </c>
      <c r="F24" s="72">
        <f t="shared" si="1"/>
        <v>348</v>
      </c>
      <c r="G24" s="63" t="s">
        <v>37</v>
      </c>
      <c r="H24" s="60"/>
      <c r="I24" s="61"/>
    </row>
    <row r="25" spans="1:9" ht="15">
      <c r="A25" s="29"/>
      <c r="B25" s="14" t="s">
        <v>813</v>
      </c>
      <c r="C25" s="29" t="s">
        <v>17</v>
      </c>
      <c r="D25" s="31">
        <v>2</v>
      </c>
      <c r="E25" s="29">
        <v>232</v>
      </c>
      <c r="F25" s="72">
        <f t="shared" si="1"/>
        <v>464</v>
      </c>
      <c r="G25" s="63" t="s">
        <v>37</v>
      </c>
      <c r="H25" s="60"/>
      <c r="I25" s="61"/>
    </row>
    <row r="26" spans="1:9" ht="15">
      <c r="A26" s="29"/>
      <c r="B26" s="14" t="s">
        <v>818</v>
      </c>
      <c r="C26" s="29" t="s">
        <v>17</v>
      </c>
      <c r="D26" s="31">
        <v>11</v>
      </c>
      <c r="E26" s="29">
        <v>232</v>
      </c>
      <c r="F26" s="72">
        <f t="shared" si="1"/>
        <v>2552</v>
      </c>
      <c r="G26" s="104" t="s">
        <v>819</v>
      </c>
      <c r="H26" s="104"/>
      <c r="I26" s="104"/>
    </row>
    <row r="27" spans="1:9" ht="15">
      <c r="A27" s="67"/>
      <c r="B27" s="14" t="s">
        <v>826</v>
      </c>
      <c r="C27" s="29" t="s">
        <v>17</v>
      </c>
      <c r="D27" s="31">
        <v>20</v>
      </c>
      <c r="E27" s="29">
        <v>232</v>
      </c>
      <c r="F27" s="72">
        <f t="shared" si="1"/>
        <v>4640</v>
      </c>
      <c r="G27" s="63" t="s">
        <v>815</v>
      </c>
      <c r="H27" s="60"/>
      <c r="I27" s="61"/>
    </row>
    <row r="28" spans="1:9" ht="18" customHeight="1">
      <c r="A28" s="15"/>
      <c r="B28" s="16" t="s">
        <v>21</v>
      </c>
      <c r="C28" s="16" t="s">
        <v>17</v>
      </c>
      <c r="D28" s="17">
        <f>SUM(D8:D27)</f>
        <v>397.8</v>
      </c>
      <c r="E28" s="16"/>
      <c r="F28" s="40">
        <f>SUM(F8:F27)</f>
        <v>92289.6</v>
      </c>
      <c r="G28" s="108"/>
      <c r="H28" s="109"/>
      <c r="I28" s="110"/>
    </row>
    <row r="29" spans="1:9" ht="15.75">
      <c r="A29" s="19"/>
      <c r="B29" s="80" t="s">
        <v>24</v>
      </c>
      <c r="C29" s="81"/>
      <c r="D29" s="81"/>
      <c r="E29" s="81"/>
      <c r="F29" s="81"/>
      <c r="G29" s="81"/>
      <c r="H29" s="81"/>
      <c r="I29" s="82"/>
    </row>
    <row r="30" spans="1:9" ht="15">
      <c r="A30" s="9"/>
      <c r="B30" s="14" t="s">
        <v>795</v>
      </c>
      <c r="C30" s="19" t="s">
        <v>22</v>
      </c>
      <c r="D30" s="31">
        <v>1</v>
      </c>
      <c r="E30" s="29">
        <v>782</v>
      </c>
      <c r="F30" s="19">
        <f aca="true" t="shared" si="2" ref="F30:F42">D30*E30</f>
        <v>782</v>
      </c>
      <c r="G30" s="11" t="s">
        <v>37</v>
      </c>
      <c r="H30" s="12"/>
      <c r="I30" s="13"/>
    </row>
    <row r="31" spans="1:9" ht="15">
      <c r="A31" s="20"/>
      <c r="B31" s="14" t="s">
        <v>814</v>
      </c>
      <c r="C31" s="19" t="s">
        <v>22</v>
      </c>
      <c r="D31" s="31">
        <v>160</v>
      </c>
      <c r="E31" s="29">
        <v>782</v>
      </c>
      <c r="F31" s="19">
        <f t="shared" si="2"/>
        <v>125120</v>
      </c>
      <c r="G31" s="74" t="s">
        <v>811</v>
      </c>
      <c r="H31" s="75"/>
      <c r="I31" s="76"/>
    </row>
    <row r="32" spans="1:9" ht="15">
      <c r="A32" s="20"/>
      <c r="B32" s="14" t="s">
        <v>829</v>
      </c>
      <c r="C32" s="19" t="s">
        <v>22</v>
      </c>
      <c r="D32" s="31">
        <v>1</v>
      </c>
      <c r="E32" s="29">
        <v>782</v>
      </c>
      <c r="F32" s="19">
        <f t="shared" si="2"/>
        <v>782</v>
      </c>
      <c r="G32" s="11" t="s">
        <v>37</v>
      </c>
      <c r="H32" s="12"/>
      <c r="I32" s="13"/>
    </row>
    <row r="33" spans="1:9" ht="15">
      <c r="A33" s="19"/>
      <c r="B33" s="14" t="s">
        <v>820</v>
      </c>
      <c r="C33" s="10" t="s">
        <v>22</v>
      </c>
      <c r="D33" s="28">
        <v>10</v>
      </c>
      <c r="E33" s="29">
        <v>782</v>
      </c>
      <c r="F33" s="10">
        <f>D33*E33</f>
        <v>7820</v>
      </c>
      <c r="G33" s="111" t="s">
        <v>821</v>
      </c>
      <c r="H33" s="111"/>
      <c r="I33" s="111"/>
    </row>
    <row r="34" spans="1:9" ht="15">
      <c r="A34" s="20"/>
      <c r="B34" s="14" t="s">
        <v>826</v>
      </c>
      <c r="C34" s="19" t="s">
        <v>22</v>
      </c>
      <c r="D34" s="31">
        <v>11</v>
      </c>
      <c r="E34" s="29">
        <v>782</v>
      </c>
      <c r="F34" s="19">
        <f t="shared" si="2"/>
        <v>8602</v>
      </c>
      <c r="G34" s="22" t="s">
        <v>827</v>
      </c>
      <c r="H34" s="23"/>
      <c r="I34" s="24"/>
    </row>
    <row r="35" spans="1:9" ht="15">
      <c r="A35" s="20"/>
      <c r="B35" s="14" t="s">
        <v>833</v>
      </c>
      <c r="C35" s="19" t="s">
        <v>22</v>
      </c>
      <c r="D35" s="31">
        <v>144</v>
      </c>
      <c r="E35" s="29">
        <v>782</v>
      </c>
      <c r="F35" s="19">
        <f t="shared" si="2"/>
        <v>112608</v>
      </c>
      <c r="G35" s="22" t="s">
        <v>832</v>
      </c>
      <c r="H35" s="23"/>
      <c r="I35" s="24"/>
    </row>
    <row r="36" spans="1:9" ht="15">
      <c r="A36" s="20"/>
      <c r="B36" s="14" t="s">
        <v>812</v>
      </c>
      <c r="C36" s="19" t="s">
        <v>22</v>
      </c>
      <c r="D36" s="31">
        <v>4</v>
      </c>
      <c r="E36" s="29">
        <v>782</v>
      </c>
      <c r="F36" s="19">
        <f t="shared" si="2"/>
        <v>3128</v>
      </c>
      <c r="G36" s="22" t="s">
        <v>37</v>
      </c>
      <c r="H36" s="23"/>
      <c r="I36" s="24"/>
    </row>
    <row r="37" spans="1:9" ht="15">
      <c r="A37" s="20"/>
      <c r="B37" s="14" t="s">
        <v>813</v>
      </c>
      <c r="C37" s="19" t="s">
        <v>22</v>
      </c>
      <c r="D37" s="31">
        <v>4</v>
      </c>
      <c r="E37" s="29">
        <v>782</v>
      </c>
      <c r="F37" s="19">
        <f>D37*E37</f>
        <v>3128</v>
      </c>
      <c r="G37" s="22" t="s">
        <v>37</v>
      </c>
      <c r="H37" s="23"/>
      <c r="I37" s="24"/>
    </row>
    <row r="38" spans="1:9" ht="15">
      <c r="A38" s="20"/>
      <c r="B38" s="14" t="s">
        <v>787</v>
      </c>
      <c r="C38" s="19" t="s">
        <v>22</v>
      </c>
      <c r="D38" s="31">
        <v>1</v>
      </c>
      <c r="E38" s="29">
        <v>782</v>
      </c>
      <c r="F38" s="19">
        <f t="shared" si="2"/>
        <v>782</v>
      </c>
      <c r="G38" s="74" t="s">
        <v>37</v>
      </c>
      <c r="H38" s="75"/>
      <c r="I38" s="76"/>
    </row>
    <row r="39" spans="1:9" ht="15">
      <c r="A39" s="20"/>
      <c r="B39" s="14" t="s">
        <v>788</v>
      </c>
      <c r="C39" s="19" t="s">
        <v>22</v>
      </c>
      <c r="D39" s="31">
        <v>1</v>
      </c>
      <c r="E39" s="29">
        <v>782</v>
      </c>
      <c r="F39" s="19">
        <f t="shared" si="2"/>
        <v>782</v>
      </c>
      <c r="G39" s="74" t="s">
        <v>37</v>
      </c>
      <c r="H39" s="75"/>
      <c r="I39" s="76"/>
    </row>
    <row r="40" spans="1:9" ht="15">
      <c r="A40" s="20"/>
      <c r="B40" s="14" t="s">
        <v>806</v>
      </c>
      <c r="C40" s="19" t="s">
        <v>22</v>
      </c>
      <c r="D40" s="31">
        <v>1</v>
      </c>
      <c r="E40" s="29">
        <v>782</v>
      </c>
      <c r="F40" s="19">
        <f>D40*E40</f>
        <v>782</v>
      </c>
      <c r="G40" s="74" t="s">
        <v>37</v>
      </c>
      <c r="H40" s="75"/>
      <c r="I40" s="76"/>
    </row>
    <row r="41" spans="1:9" ht="15">
      <c r="A41" s="20"/>
      <c r="B41" s="14" t="s">
        <v>789</v>
      </c>
      <c r="C41" s="19" t="s">
        <v>22</v>
      </c>
      <c r="D41" s="31">
        <v>3</v>
      </c>
      <c r="E41" s="29">
        <v>782</v>
      </c>
      <c r="F41" s="19">
        <f t="shared" si="2"/>
        <v>2346</v>
      </c>
      <c r="G41" s="74" t="s">
        <v>37</v>
      </c>
      <c r="H41" s="75"/>
      <c r="I41" s="76"/>
    </row>
    <row r="42" spans="1:9" ht="15">
      <c r="A42" s="20"/>
      <c r="B42" s="14" t="s">
        <v>810</v>
      </c>
      <c r="C42" s="19" t="s">
        <v>22</v>
      </c>
      <c r="D42" s="31">
        <v>3</v>
      </c>
      <c r="E42" s="29">
        <v>782</v>
      </c>
      <c r="F42" s="19">
        <f t="shared" si="2"/>
        <v>2346</v>
      </c>
      <c r="G42" s="74" t="s">
        <v>37</v>
      </c>
      <c r="H42" s="75"/>
      <c r="I42" s="76"/>
    </row>
    <row r="43" spans="1:9" ht="15.75">
      <c r="A43" s="16"/>
      <c r="B43" s="16" t="s">
        <v>21</v>
      </c>
      <c r="C43" s="16" t="s">
        <v>22</v>
      </c>
      <c r="D43" s="25">
        <f>SUM(D30:D42)</f>
        <v>344</v>
      </c>
      <c r="E43" s="16"/>
      <c r="F43" s="16">
        <f>SUM(F30:F42)</f>
        <v>269008</v>
      </c>
      <c r="G43" s="77"/>
      <c r="H43" s="78"/>
      <c r="I43" s="79"/>
    </row>
    <row r="44" spans="1:9" ht="12" customHeight="1">
      <c r="A44" s="19"/>
      <c r="B44" s="80" t="s">
        <v>25</v>
      </c>
      <c r="C44" s="81"/>
      <c r="D44" s="81"/>
      <c r="E44" s="81"/>
      <c r="F44" s="81"/>
      <c r="G44" s="81"/>
      <c r="H44" s="81"/>
      <c r="I44" s="82"/>
    </row>
    <row r="45" spans="1:9" ht="15">
      <c r="A45" s="27"/>
      <c r="B45" s="14" t="s">
        <v>729</v>
      </c>
      <c r="C45" s="19" t="s">
        <v>22</v>
      </c>
      <c r="D45" s="31"/>
      <c r="E45" s="29">
        <v>171.64</v>
      </c>
      <c r="F45" s="19">
        <f aca="true" t="shared" si="3" ref="F45:F55">D45*E45</f>
        <v>0</v>
      </c>
      <c r="G45" s="26" t="s">
        <v>37</v>
      </c>
      <c r="H45" s="23"/>
      <c r="I45" s="24"/>
    </row>
    <row r="46" spans="1:9" ht="15">
      <c r="A46" s="27"/>
      <c r="B46" s="14" t="s">
        <v>219</v>
      </c>
      <c r="C46" s="19" t="s">
        <v>22</v>
      </c>
      <c r="D46" s="31"/>
      <c r="E46" s="29">
        <v>171.64</v>
      </c>
      <c r="F46" s="19">
        <f t="shared" si="3"/>
        <v>0</v>
      </c>
      <c r="G46" s="26" t="s">
        <v>759</v>
      </c>
      <c r="H46" s="23"/>
      <c r="I46" s="24"/>
    </row>
    <row r="47" spans="1:9" ht="15">
      <c r="A47" s="27"/>
      <c r="B47" s="29" t="s">
        <v>76</v>
      </c>
      <c r="C47" s="19" t="s">
        <v>22</v>
      </c>
      <c r="D47" s="31">
        <v>1</v>
      </c>
      <c r="E47" s="29">
        <v>171.64</v>
      </c>
      <c r="F47" s="19">
        <f>D47*E47</f>
        <v>171.64</v>
      </c>
      <c r="G47" s="26" t="s">
        <v>37</v>
      </c>
      <c r="H47" s="23"/>
      <c r="I47" s="24"/>
    </row>
    <row r="48" spans="1:9" ht="15">
      <c r="A48" s="27"/>
      <c r="B48" s="29" t="s">
        <v>807</v>
      </c>
      <c r="C48" s="19" t="s">
        <v>22</v>
      </c>
      <c r="D48" s="31">
        <v>2</v>
      </c>
      <c r="E48" s="29">
        <v>171.64</v>
      </c>
      <c r="F48" s="19">
        <f>D48*E48</f>
        <v>343.28</v>
      </c>
      <c r="G48" s="26" t="s">
        <v>37</v>
      </c>
      <c r="H48" s="23"/>
      <c r="I48" s="24"/>
    </row>
    <row r="49" spans="1:9" ht="15">
      <c r="A49" s="27"/>
      <c r="B49" s="29" t="s">
        <v>798</v>
      </c>
      <c r="C49" s="19" t="s">
        <v>22</v>
      </c>
      <c r="D49" s="31">
        <v>1</v>
      </c>
      <c r="E49" s="29">
        <v>171.64</v>
      </c>
      <c r="F49" s="19">
        <f t="shared" si="3"/>
        <v>171.64</v>
      </c>
      <c r="G49" s="26" t="s">
        <v>37</v>
      </c>
      <c r="H49" s="23"/>
      <c r="I49" s="24"/>
    </row>
    <row r="50" spans="1:9" ht="15">
      <c r="A50" s="27"/>
      <c r="B50" s="29" t="s">
        <v>802</v>
      </c>
      <c r="C50" s="19" t="s">
        <v>22</v>
      </c>
      <c r="D50" s="31">
        <v>3</v>
      </c>
      <c r="E50" s="29">
        <v>171.64</v>
      </c>
      <c r="F50" s="19">
        <f t="shared" si="3"/>
        <v>514.92</v>
      </c>
      <c r="G50" s="26" t="s">
        <v>37</v>
      </c>
      <c r="H50" s="23"/>
      <c r="I50" s="24"/>
    </row>
    <row r="51" spans="1:9" ht="15">
      <c r="A51" s="27"/>
      <c r="B51" s="14" t="s">
        <v>799</v>
      </c>
      <c r="C51" s="19" t="s">
        <v>22</v>
      </c>
      <c r="D51" s="31">
        <v>1</v>
      </c>
      <c r="E51" s="29">
        <v>171.64</v>
      </c>
      <c r="F51" s="19">
        <f t="shared" si="3"/>
        <v>171.64</v>
      </c>
      <c r="G51" s="74" t="s">
        <v>37</v>
      </c>
      <c r="H51" s="75"/>
      <c r="I51" s="76"/>
    </row>
    <row r="52" spans="1:9" ht="15">
      <c r="A52" s="27"/>
      <c r="B52" s="14" t="s">
        <v>801</v>
      </c>
      <c r="C52" s="19" t="s">
        <v>22</v>
      </c>
      <c r="D52" s="31">
        <v>1</v>
      </c>
      <c r="E52" s="29">
        <v>171.64</v>
      </c>
      <c r="F52" s="19">
        <f t="shared" si="3"/>
        <v>171.64</v>
      </c>
      <c r="G52" s="74" t="s">
        <v>37</v>
      </c>
      <c r="H52" s="75"/>
      <c r="I52" s="76"/>
    </row>
    <row r="53" spans="1:9" ht="15">
      <c r="A53" s="27"/>
      <c r="B53" s="14" t="s">
        <v>803</v>
      </c>
      <c r="C53" s="19" t="s">
        <v>22</v>
      </c>
      <c r="D53" s="31">
        <v>1</v>
      </c>
      <c r="E53" s="29">
        <v>171.64</v>
      </c>
      <c r="F53" s="19">
        <f t="shared" si="3"/>
        <v>171.64</v>
      </c>
      <c r="G53" s="74" t="s">
        <v>37</v>
      </c>
      <c r="H53" s="75"/>
      <c r="I53" s="76"/>
    </row>
    <row r="54" spans="1:9" ht="15">
      <c r="A54" s="27"/>
      <c r="B54" s="14" t="s">
        <v>805</v>
      </c>
      <c r="C54" s="19" t="s">
        <v>22</v>
      </c>
      <c r="D54" s="31">
        <v>1</v>
      </c>
      <c r="E54" s="29">
        <v>171.64</v>
      </c>
      <c r="F54" s="19">
        <f>D54*E54</f>
        <v>171.64</v>
      </c>
      <c r="G54" s="74" t="s">
        <v>37</v>
      </c>
      <c r="H54" s="75"/>
      <c r="I54" s="76"/>
    </row>
    <row r="55" spans="1:9" ht="15">
      <c r="A55" s="27"/>
      <c r="B55" s="14" t="s">
        <v>804</v>
      </c>
      <c r="C55" s="19" t="s">
        <v>22</v>
      </c>
      <c r="D55" s="31">
        <v>1</v>
      </c>
      <c r="E55" s="29">
        <v>171.64</v>
      </c>
      <c r="F55" s="19">
        <f t="shared" si="3"/>
        <v>171.64</v>
      </c>
      <c r="G55" s="74" t="s">
        <v>37</v>
      </c>
      <c r="H55" s="75"/>
      <c r="I55" s="76"/>
    </row>
    <row r="56" spans="1:9" ht="13.5" customHeight="1">
      <c r="A56" s="16"/>
      <c r="B56" s="16" t="s">
        <v>21</v>
      </c>
      <c r="C56" s="16" t="s">
        <v>22</v>
      </c>
      <c r="D56" s="25">
        <f>SUM(D45:D55)</f>
        <v>12</v>
      </c>
      <c r="E56" s="16"/>
      <c r="F56" s="16">
        <f>SUM(F45:F55)</f>
        <v>2059.6799999999994</v>
      </c>
      <c r="G56" s="77"/>
      <c r="H56" s="78"/>
      <c r="I56" s="79"/>
    </row>
    <row r="57" spans="1:9" ht="15.75" customHeight="1">
      <c r="A57" s="19"/>
      <c r="B57" s="80" t="s">
        <v>26</v>
      </c>
      <c r="C57" s="81"/>
      <c r="D57" s="81"/>
      <c r="E57" s="81"/>
      <c r="F57" s="81"/>
      <c r="G57" s="81"/>
      <c r="H57" s="81"/>
      <c r="I57" s="82"/>
    </row>
    <row r="58" spans="1:9" ht="15">
      <c r="A58" s="67"/>
      <c r="B58" s="14" t="s">
        <v>463</v>
      </c>
      <c r="C58" s="29" t="s">
        <v>22</v>
      </c>
      <c r="D58" s="31">
        <v>2</v>
      </c>
      <c r="E58" s="29">
        <v>178.13</v>
      </c>
      <c r="F58" s="29">
        <f aca="true" t="shared" si="4" ref="F58:F73">D58*E58</f>
        <v>356.26</v>
      </c>
      <c r="G58" s="92" t="s">
        <v>478</v>
      </c>
      <c r="H58" s="93"/>
      <c r="I58" s="94"/>
    </row>
    <row r="59" spans="1:9" ht="15">
      <c r="A59" s="67"/>
      <c r="B59" s="14" t="s">
        <v>499</v>
      </c>
      <c r="C59" s="29" t="s">
        <v>22</v>
      </c>
      <c r="D59" s="31">
        <v>1</v>
      </c>
      <c r="E59" s="29">
        <v>178.13</v>
      </c>
      <c r="F59" s="29">
        <f>D59*E59</f>
        <v>178.13</v>
      </c>
      <c r="G59" s="92" t="s">
        <v>478</v>
      </c>
      <c r="H59" s="93"/>
      <c r="I59" s="94"/>
    </row>
    <row r="60" spans="1:9" ht="15">
      <c r="A60" s="67"/>
      <c r="B60" s="14" t="s">
        <v>172</v>
      </c>
      <c r="C60" s="29" t="s">
        <v>22</v>
      </c>
      <c r="D60" s="31">
        <v>47</v>
      </c>
      <c r="E60" s="29">
        <v>178.13</v>
      </c>
      <c r="F60" s="29">
        <f>D60*E60</f>
        <v>8372.11</v>
      </c>
      <c r="G60" s="92" t="s">
        <v>478</v>
      </c>
      <c r="H60" s="93"/>
      <c r="I60" s="94"/>
    </row>
    <row r="61" spans="1:9" ht="15">
      <c r="A61" s="67"/>
      <c r="B61" s="14" t="s">
        <v>48</v>
      </c>
      <c r="C61" s="29" t="s">
        <v>22</v>
      </c>
      <c r="D61" s="31">
        <v>3</v>
      </c>
      <c r="E61" s="29">
        <v>178.13</v>
      </c>
      <c r="F61" s="29">
        <f>D61*E61</f>
        <v>534.39</v>
      </c>
      <c r="G61" s="92" t="s">
        <v>478</v>
      </c>
      <c r="H61" s="93"/>
      <c r="I61" s="94"/>
    </row>
    <row r="62" spans="1:9" ht="15">
      <c r="A62" s="67"/>
      <c r="B62" s="14" t="s">
        <v>183</v>
      </c>
      <c r="C62" s="29" t="s">
        <v>22</v>
      </c>
      <c r="D62" s="31">
        <v>2</v>
      </c>
      <c r="E62" s="29">
        <v>178.13</v>
      </c>
      <c r="F62" s="29">
        <f t="shared" si="4"/>
        <v>356.26</v>
      </c>
      <c r="G62" s="92" t="s">
        <v>478</v>
      </c>
      <c r="H62" s="93"/>
      <c r="I62" s="94"/>
    </row>
    <row r="63" spans="1:9" ht="15">
      <c r="A63" s="67"/>
      <c r="B63" s="14" t="s">
        <v>167</v>
      </c>
      <c r="C63" s="29" t="s">
        <v>22</v>
      </c>
      <c r="D63" s="31">
        <v>1</v>
      </c>
      <c r="E63" s="29">
        <v>178.13</v>
      </c>
      <c r="F63" s="29">
        <f>D63*E63</f>
        <v>178.13</v>
      </c>
      <c r="G63" s="92" t="s">
        <v>478</v>
      </c>
      <c r="H63" s="93"/>
      <c r="I63" s="94"/>
    </row>
    <row r="64" spans="1:9" ht="15">
      <c r="A64" s="67"/>
      <c r="B64" s="14" t="s">
        <v>809</v>
      </c>
      <c r="C64" s="29" t="s">
        <v>22</v>
      </c>
      <c r="D64" s="31">
        <v>1</v>
      </c>
      <c r="E64" s="29">
        <v>178.13</v>
      </c>
      <c r="F64" s="29">
        <f t="shared" si="4"/>
        <v>178.13</v>
      </c>
      <c r="G64" s="92" t="s">
        <v>478</v>
      </c>
      <c r="H64" s="93"/>
      <c r="I64" s="94"/>
    </row>
    <row r="65" spans="1:9" ht="15">
      <c r="A65" s="67"/>
      <c r="B65" s="14" t="s">
        <v>808</v>
      </c>
      <c r="C65" s="29" t="s">
        <v>22</v>
      </c>
      <c r="D65" s="31">
        <v>3</v>
      </c>
      <c r="E65" s="29">
        <v>178.13</v>
      </c>
      <c r="F65" s="29">
        <f t="shared" si="4"/>
        <v>534.39</v>
      </c>
      <c r="G65" s="92" t="s">
        <v>478</v>
      </c>
      <c r="H65" s="93"/>
      <c r="I65" s="94"/>
    </row>
    <row r="66" spans="1:9" ht="15">
      <c r="A66" s="67"/>
      <c r="B66" s="14" t="s">
        <v>227</v>
      </c>
      <c r="C66" s="29" t="s">
        <v>22</v>
      </c>
      <c r="D66" s="31">
        <v>1</v>
      </c>
      <c r="E66" s="29">
        <v>178.13</v>
      </c>
      <c r="F66" s="29">
        <f t="shared" si="4"/>
        <v>178.13</v>
      </c>
      <c r="G66" s="92" t="s">
        <v>478</v>
      </c>
      <c r="H66" s="93"/>
      <c r="I66" s="94"/>
    </row>
    <row r="67" spans="1:9" ht="15">
      <c r="A67" s="67"/>
      <c r="B67" s="14" t="s">
        <v>835</v>
      </c>
      <c r="C67" s="29" t="s">
        <v>22</v>
      </c>
      <c r="D67" s="31">
        <v>3</v>
      </c>
      <c r="E67" s="29">
        <v>178.13</v>
      </c>
      <c r="F67" s="29">
        <f t="shared" si="4"/>
        <v>534.39</v>
      </c>
      <c r="G67" s="92" t="s">
        <v>478</v>
      </c>
      <c r="H67" s="93"/>
      <c r="I67" s="94"/>
    </row>
    <row r="68" spans="1:9" ht="15">
      <c r="A68" s="67"/>
      <c r="B68" s="14" t="s">
        <v>783</v>
      </c>
      <c r="C68" s="29" t="s">
        <v>22</v>
      </c>
      <c r="D68" s="31">
        <v>3</v>
      </c>
      <c r="E68" s="29">
        <v>178.13</v>
      </c>
      <c r="F68" s="29">
        <f t="shared" si="4"/>
        <v>534.39</v>
      </c>
      <c r="G68" s="92" t="s">
        <v>478</v>
      </c>
      <c r="H68" s="93"/>
      <c r="I68" s="94"/>
    </row>
    <row r="69" spans="1:9" ht="15">
      <c r="A69" s="67"/>
      <c r="B69" s="14" t="s">
        <v>785</v>
      </c>
      <c r="C69" s="29" t="s">
        <v>22</v>
      </c>
      <c r="D69" s="31">
        <v>30</v>
      </c>
      <c r="E69" s="29">
        <v>178.13</v>
      </c>
      <c r="F69" s="29">
        <f t="shared" si="4"/>
        <v>5343.9</v>
      </c>
      <c r="G69" s="92" t="s">
        <v>478</v>
      </c>
      <c r="H69" s="93"/>
      <c r="I69" s="94"/>
    </row>
    <row r="70" spans="1:9" ht="15">
      <c r="A70" s="67"/>
      <c r="B70" s="14" t="s">
        <v>792</v>
      </c>
      <c r="C70" s="29" t="s">
        <v>22</v>
      </c>
      <c r="D70" s="31">
        <v>30</v>
      </c>
      <c r="E70" s="29">
        <v>178.13</v>
      </c>
      <c r="F70" s="29">
        <f t="shared" si="4"/>
        <v>5343.9</v>
      </c>
      <c r="G70" s="92" t="s">
        <v>478</v>
      </c>
      <c r="H70" s="93"/>
      <c r="I70" s="94"/>
    </row>
    <row r="71" spans="1:9" ht="15">
      <c r="A71" s="67"/>
      <c r="B71" s="14" t="s">
        <v>773</v>
      </c>
      <c r="C71" s="29" t="s">
        <v>22</v>
      </c>
      <c r="D71" s="31">
        <v>5</v>
      </c>
      <c r="E71" s="29">
        <v>178.13</v>
      </c>
      <c r="F71" s="29">
        <f t="shared" si="4"/>
        <v>890.65</v>
      </c>
      <c r="G71" s="92" t="s">
        <v>478</v>
      </c>
      <c r="H71" s="93"/>
      <c r="I71" s="94"/>
    </row>
    <row r="72" spans="1:9" ht="15">
      <c r="A72" s="67"/>
      <c r="B72" s="14" t="s">
        <v>776</v>
      </c>
      <c r="C72" s="29" t="s">
        <v>22</v>
      </c>
      <c r="D72" s="31">
        <v>2</v>
      </c>
      <c r="E72" s="29">
        <v>178.13</v>
      </c>
      <c r="F72" s="29">
        <f t="shared" si="4"/>
        <v>356.26</v>
      </c>
      <c r="G72" s="92" t="s">
        <v>478</v>
      </c>
      <c r="H72" s="93"/>
      <c r="I72" s="94"/>
    </row>
    <row r="73" spans="1:9" ht="15">
      <c r="A73" s="67"/>
      <c r="B73" s="14" t="s">
        <v>777</v>
      </c>
      <c r="C73" s="29" t="s">
        <v>22</v>
      </c>
      <c r="D73" s="31">
        <v>10</v>
      </c>
      <c r="E73" s="29">
        <v>178.13</v>
      </c>
      <c r="F73" s="29">
        <f t="shared" si="4"/>
        <v>1781.3</v>
      </c>
      <c r="G73" s="92" t="s">
        <v>478</v>
      </c>
      <c r="H73" s="93"/>
      <c r="I73" s="94"/>
    </row>
    <row r="74" spans="1:9" ht="14.25" customHeight="1">
      <c r="A74" s="16"/>
      <c r="B74" s="16" t="s">
        <v>21</v>
      </c>
      <c r="C74" s="16" t="s">
        <v>22</v>
      </c>
      <c r="D74" s="25">
        <f>SUM(D58:D73)</f>
        <v>144</v>
      </c>
      <c r="E74" s="16"/>
      <c r="F74" s="16">
        <f>SUM(F58:F73)</f>
        <v>25650.719999999994</v>
      </c>
      <c r="G74" s="77"/>
      <c r="H74" s="78"/>
      <c r="I74" s="79"/>
    </row>
    <row r="75" spans="1:9" ht="15.75">
      <c r="A75" s="19"/>
      <c r="B75" s="80" t="s">
        <v>749</v>
      </c>
      <c r="C75" s="75"/>
      <c r="D75" s="75"/>
      <c r="E75" s="75"/>
      <c r="F75" s="75"/>
      <c r="G75" s="75"/>
      <c r="H75" s="75"/>
      <c r="I75" s="76"/>
    </row>
    <row r="76" spans="1:9" ht="15">
      <c r="A76" s="19"/>
      <c r="B76" s="14" t="s">
        <v>816</v>
      </c>
      <c r="C76" s="10" t="s">
        <v>22</v>
      </c>
      <c r="D76" s="28">
        <v>2</v>
      </c>
      <c r="E76" s="43">
        <v>2448.53</v>
      </c>
      <c r="F76" s="10">
        <f>D76*E76</f>
        <v>4897.06</v>
      </c>
      <c r="G76" s="111" t="s">
        <v>817</v>
      </c>
      <c r="H76" s="111"/>
      <c r="I76" s="111"/>
    </row>
    <row r="77" spans="1:9" ht="15.75">
      <c r="A77" s="16"/>
      <c r="B77" s="16" t="s">
        <v>23</v>
      </c>
      <c r="C77" s="16" t="s">
        <v>22</v>
      </c>
      <c r="D77" s="25">
        <f>SUM(D76:D76)</f>
        <v>2</v>
      </c>
      <c r="E77" s="16"/>
      <c r="F77" s="18">
        <f>SUM(F76:F76)</f>
        <v>4897.06</v>
      </c>
      <c r="G77" s="77"/>
      <c r="H77" s="78"/>
      <c r="I77" s="79"/>
    </row>
    <row r="78" spans="1:9" ht="15.75">
      <c r="A78" s="19"/>
      <c r="B78" s="80" t="s">
        <v>47</v>
      </c>
      <c r="C78" s="75"/>
      <c r="D78" s="75"/>
      <c r="E78" s="75"/>
      <c r="F78" s="75"/>
      <c r="G78" s="75"/>
      <c r="H78" s="75"/>
      <c r="I78" s="76"/>
    </row>
    <row r="79" spans="1:9" ht="15">
      <c r="A79" s="19"/>
      <c r="B79" s="14" t="s">
        <v>834</v>
      </c>
      <c r="C79" s="19" t="s">
        <v>22</v>
      </c>
      <c r="D79" s="21">
        <v>1</v>
      </c>
      <c r="E79" s="29">
        <v>4869.04</v>
      </c>
      <c r="F79" s="19">
        <f>D79*E79</f>
        <v>4869.04</v>
      </c>
      <c r="G79" s="11" t="s">
        <v>761</v>
      </c>
      <c r="H79" s="12"/>
      <c r="I79" s="13"/>
    </row>
    <row r="80" spans="1:9" ht="15">
      <c r="A80" s="19"/>
      <c r="B80" s="14" t="s">
        <v>176</v>
      </c>
      <c r="C80" s="19" t="s">
        <v>22</v>
      </c>
      <c r="D80" s="21">
        <v>1</v>
      </c>
      <c r="E80" s="29">
        <v>4869.04</v>
      </c>
      <c r="F80" s="19">
        <f>D80*E80</f>
        <v>4869.04</v>
      </c>
      <c r="G80" s="11" t="s">
        <v>761</v>
      </c>
      <c r="H80" s="12"/>
      <c r="I80" s="13"/>
    </row>
    <row r="81" spans="1:9" ht="15">
      <c r="A81" s="19"/>
      <c r="B81" s="14" t="s">
        <v>385</v>
      </c>
      <c r="C81" s="19" t="s">
        <v>22</v>
      </c>
      <c r="D81" s="21">
        <v>1</v>
      </c>
      <c r="E81" s="29">
        <v>4869.04</v>
      </c>
      <c r="F81" s="19">
        <f>D81*E81</f>
        <v>4869.04</v>
      </c>
      <c r="G81" s="11" t="s">
        <v>761</v>
      </c>
      <c r="H81" s="12"/>
      <c r="I81" s="13"/>
    </row>
    <row r="82" spans="1:9" ht="15">
      <c r="A82" s="19"/>
      <c r="B82" s="14" t="s">
        <v>830</v>
      </c>
      <c r="C82" s="19" t="s">
        <v>22</v>
      </c>
      <c r="D82" s="21">
        <v>42</v>
      </c>
      <c r="E82" s="29">
        <v>415</v>
      </c>
      <c r="F82" s="51">
        <f>D82*E82</f>
        <v>17430</v>
      </c>
      <c r="G82" s="11" t="s">
        <v>824</v>
      </c>
      <c r="H82" s="12"/>
      <c r="I82" s="13"/>
    </row>
    <row r="83" spans="1:9" ht="15">
      <c r="A83" s="19"/>
      <c r="B83" s="14" t="s">
        <v>825</v>
      </c>
      <c r="C83" s="19" t="s">
        <v>22</v>
      </c>
      <c r="D83" s="21">
        <v>57</v>
      </c>
      <c r="E83" s="29">
        <v>415</v>
      </c>
      <c r="F83" s="51">
        <f>D83*E83</f>
        <v>23655</v>
      </c>
      <c r="G83" s="11" t="s">
        <v>824</v>
      </c>
      <c r="H83" s="12"/>
      <c r="I83" s="13"/>
    </row>
    <row r="84" spans="1:9" ht="15.75">
      <c r="A84" s="16"/>
      <c r="B84" s="16" t="s">
        <v>23</v>
      </c>
      <c r="C84" s="16" t="s">
        <v>22</v>
      </c>
      <c r="D84" s="25">
        <f>SUM(D79:D83)</f>
        <v>102</v>
      </c>
      <c r="E84" s="16"/>
      <c r="F84" s="18">
        <f>SUM(F79:F83)</f>
        <v>55692.119999999995</v>
      </c>
      <c r="G84" s="77"/>
      <c r="H84" s="78"/>
      <c r="I84" s="79"/>
    </row>
    <row r="85" spans="1:9" ht="15.75">
      <c r="A85" s="19"/>
      <c r="B85" s="95" t="s">
        <v>28</v>
      </c>
      <c r="C85" s="93"/>
      <c r="D85" s="93"/>
      <c r="E85" s="93"/>
      <c r="F85" s="93"/>
      <c r="G85" s="93"/>
      <c r="H85" s="93"/>
      <c r="I85" s="94"/>
    </row>
    <row r="86" spans="1:9" ht="15">
      <c r="A86" s="19"/>
      <c r="B86" s="14" t="s">
        <v>822</v>
      </c>
      <c r="C86" s="29" t="s">
        <v>22</v>
      </c>
      <c r="D86" s="57">
        <v>1</v>
      </c>
      <c r="E86" s="56">
        <v>2524</v>
      </c>
      <c r="F86" s="56">
        <f>D86*E86</f>
        <v>2524</v>
      </c>
      <c r="G86" s="63" t="s">
        <v>823</v>
      </c>
      <c r="H86" s="60"/>
      <c r="I86" s="61"/>
    </row>
    <row r="87" spans="1:9" ht="15.75">
      <c r="A87" s="16"/>
      <c r="B87" s="16" t="s">
        <v>23</v>
      </c>
      <c r="C87" s="16" t="s">
        <v>22</v>
      </c>
      <c r="D87" s="58">
        <f>SUM(D86)</f>
        <v>1</v>
      </c>
      <c r="E87" s="16"/>
      <c r="F87" s="18">
        <f>SUM(F86)</f>
        <v>2524</v>
      </c>
      <c r="G87" s="77"/>
      <c r="H87" s="78"/>
      <c r="I87" s="79"/>
    </row>
    <row r="88" spans="1:9" ht="15.75">
      <c r="A88" s="19"/>
      <c r="B88" s="80" t="s">
        <v>781</v>
      </c>
      <c r="C88" s="75"/>
      <c r="D88" s="75"/>
      <c r="E88" s="75"/>
      <c r="F88" s="75"/>
      <c r="G88" s="75"/>
      <c r="H88" s="75"/>
      <c r="I88" s="76"/>
    </row>
    <row r="89" spans="1:9" ht="15">
      <c r="A89" s="19"/>
      <c r="B89" s="14" t="s">
        <v>780</v>
      </c>
      <c r="C89" s="19" t="s">
        <v>22</v>
      </c>
      <c r="D89" s="21">
        <v>2</v>
      </c>
      <c r="E89" s="43">
        <v>167.54</v>
      </c>
      <c r="F89" s="19">
        <f>D89*E89</f>
        <v>335.08</v>
      </c>
      <c r="G89" s="11" t="s">
        <v>18</v>
      </c>
      <c r="H89" s="12"/>
      <c r="I89" s="13"/>
    </row>
    <row r="90" spans="1:9" ht="15.75">
      <c r="A90" s="16"/>
      <c r="B90" s="16" t="s">
        <v>23</v>
      </c>
      <c r="C90" s="16" t="s">
        <v>22</v>
      </c>
      <c r="D90" s="25">
        <f>SUM(D89:D89)</f>
        <v>2</v>
      </c>
      <c r="E90" s="16"/>
      <c r="F90" s="18">
        <f>SUM(F89:F89)</f>
        <v>335.08</v>
      </c>
      <c r="G90" s="77"/>
      <c r="H90" s="78"/>
      <c r="I90" s="79"/>
    </row>
    <row r="91" spans="1:9" ht="15.75">
      <c r="A91" s="19"/>
      <c r="B91" s="80" t="s">
        <v>189</v>
      </c>
      <c r="C91" s="75"/>
      <c r="D91" s="75"/>
      <c r="E91" s="75"/>
      <c r="F91" s="75"/>
      <c r="G91" s="75"/>
      <c r="H91" s="75"/>
      <c r="I91" s="76"/>
    </row>
    <row r="92" spans="1:9" ht="15">
      <c r="A92" s="19"/>
      <c r="B92" s="14" t="s">
        <v>755</v>
      </c>
      <c r="C92" s="19" t="s">
        <v>22</v>
      </c>
      <c r="D92" s="21"/>
      <c r="E92" s="29">
        <v>2777</v>
      </c>
      <c r="F92" s="19">
        <f>D92*E92</f>
        <v>0</v>
      </c>
      <c r="G92" s="11" t="s">
        <v>764</v>
      </c>
      <c r="H92" s="12"/>
      <c r="I92" s="13"/>
    </row>
    <row r="93" spans="1:9" ht="15.75">
      <c r="A93" s="16"/>
      <c r="B93" s="16" t="s">
        <v>23</v>
      </c>
      <c r="C93" s="16" t="s">
        <v>22</v>
      </c>
      <c r="D93" s="25">
        <f>SUM(D92:D92)</f>
        <v>0</v>
      </c>
      <c r="E93" s="16"/>
      <c r="F93" s="18">
        <f>SUM(F92:F92)</f>
        <v>0</v>
      </c>
      <c r="G93" s="77"/>
      <c r="H93" s="78"/>
      <c r="I93" s="79"/>
    </row>
    <row r="94" spans="1:9" ht="15.75">
      <c r="A94" s="19"/>
      <c r="B94" s="80" t="s">
        <v>765</v>
      </c>
      <c r="C94" s="81"/>
      <c r="D94" s="81"/>
      <c r="E94" s="81"/>
      <c r="F94" s="81"/>
      <c r="G94" s="81"/>
      <c r="H94" s="81"/>
      <c r="I94" s="82"/>
    </row>
    <row r="95" spans="1:9" ht="15">
      <c r="A95" s="19"/>
      <c r="B95" s="14" t="s">
        <v>755</v>
      </c>
      <c r="C95" s="19" t="s">
        <v>22</v>
      </c>
      <c r="D95" s="21"/>
      <c r="E95" s="29">
        <v>517.08</v>
      </c>
      <c r="F95" s="19">
        <f>D95*E95</f>
        <v>0</v>
      </c>
      <c r="G95" s="11" t="s">
        <v>766</v>
      </c>
      <c r="H95" s="12"/>
      <c r="I95" s="13"/>
    </row>
    <row r="96" spans="1:9" ht="15.75">
      <c r="A96" s="16"/>
      <c r="B96" s="16" t="s">
        <v>23</v>
      </c>
      <c r="C96" s="16" t="s">
        <v>22</v>
      </c>
      <c r="D96" s="25">
        <f>SUM(D95:D95)</f>
        <v>0</v>
      </c>
      <c r="E96" s="16"/>
      <c r="F96" s="18">
        <f>SUM(F95:F95)</f>
        <v>0</v>
      </c>
      <c r="G96" s="77"/>
      <c r="H96" s="78"/>
      <c r="I96" s="79"/>
    </row>
    <row r="97" spans="1:9" s="34" customFormat="1" ht="12.75" customHeight="1">
      <c r="A97" s="19"/>
      <c r="B97" s="80" t="s">
        <v>259</v>
      </c>
      <c r="C97" s="75"/>
      <c r="D97" s="75"/>
      <c r="E97" s="75"/>
      <c r="F97" s="75"/>
      <c r="G97" s="75"/>
      <c r="H97" s="75"/>
      <c r="I97" s="76"/>
    </row>
    <row r="98" spans="1:9" s="34" customFormat="1" ht="15">
      <c r="A98" s="9"/>
      <c r="B98" s="14" t="s">
        <v>828</v>
      </c>
      <c r="C98" s="19" t="s">
        <v>22</v>
      </c>
      <c r="D98" s="28">
        <v>1</v>
      </c>
      <c r="E98" s="43">
        <v>1192.79</v>
      </c>
      <c r="F98" s="19">
        <f>D98*E98</f>
        <v>1192.79</v>
      </c>
      <c r="G98" s="111" t="s">
        <v>260</v>
      </c>
      <c r="H98" s="111"/>
      <c r="I98" s="111"/>
    </row>
    <row r="99" spans="1:9" s="34" customFormat="1" ht="15.75">
      <c r="A99" s="15"/>
      <c r="B99" s="16" t="s">
        <v>21</v>
      </c>
      <c r="C99" s="16" t="s">
        <v>22</v>
      </c>
      <c r="D99" s="25">
        <f>SUM(D98:D98)</f>
        <v>1</v>
      </c>
      <c r="E99" s="16"/>
      <c r="F99" s="16">
        <f>SUM(F98:F98)</f>
        <v>1192.79</v>
      </c>
      <c r="G99" s="77"/>
      <c r="H99" s="78"/>
      <c r="I99" s="79"/>
    </row>
    <row r="100" spans="1:9" ht="16.5" customHeight="1">
      <c r="A100" s="19"/>
      <c r="B100" s="80" t="s">
        <v>29</v>
      </c>
      <c r="C100" s="75"/>
      <c r="D100" s="75"/>
      <c r="E100" s="75"/>
      <c r="F100" s="75"/>
      <c r="G100" s="75"/>
      <c r="H100" s="75"/>
      <c r="I100" s="76"/>
    </row>
    <row r="101" spans="1:9" ht="13.5" customHeight="1">
      <c r="A101" s="10"/>
      <c r="B101" s="14" t="s">
        <v>836</v>
      </c>
      <c r="C101" s="19" t="s">
        <v>22</v>
      </c>
      <c r="D101" s="21">
        <v>80</v>
      </c>
      <c r="E101" s="29">
        <v>582.6</v>
      </c>
      <c r="F101" s="19">
        <f>D101*E101</f>
        <v>46608</v>
      </c>
      <c r="G101" s="74" t="s">
        <v>811</v>
      </c>
      <c r="H101" s="75"/>
      <c r="I101" s="76"/>
    </row>
    <row r="102" spans="1:9" ht="13.5" customHeight="1">
      <c r="A102" s="10"/>
      <c r="B102" s="30" t="s">
        <v>55</v>
      </c>
      <c r="C102" s="19" t="s">
        <v>22</v>
      </c>
      <c r="D102" s="31">
        <v>8</v>
      </c>
      <c r="E102" s="31">
        <v>11.45</v>
      </c>
      <c r="F102" s="19">
        <f>D102*E102</f>
        <v>91.6</v>
      </c>
      <c r="G102" s="22"/>
      <c r="H102" s="23"/>
      <c r="I102" s="24"/>
    </row>
    <row r="103" spans="1:9" ht="13.5" customHeight="1">
      <c r="A103" s="10"/>
      <c r="B103" s="30" t="s">
        <v>57</v>
      </c>
      <c r="C103" s="19" t="s">
        <v>56</v>
      </c>
      <c r="D103" s="31">
        <v>1.28</v>
      </c>
      <c r="E103" s="31">
        <v>601.77</v>
      </c>
      <c r="F103" s="51">
        <f>D103*E103</f>
        <v>770.2656</v>
      </c>
      <c r="G103" s="22"/>
      <c r="H103" s="23"/>
      <c r="I103" s="24"/>
    </row>
    <row r="104" spans="1:9" ht="14.25" customHeight="1">
      <c r="A104" s="10"/>
      <c r="B104" s="30" t="s">
        <v>58</v>
      </c>
      <c r="C104" s="19" t="s">
        <v>56</v>
      </c>
      <c r="D104" s="31">
        <v>9.92</v>
      </c>
      <c r="E104" s="29">
        <v>139.08</v>
      </c>
      <c r="F104" s="51">
        <f>D104*E104</f>
        <v>1379.6736</v>
      </c>
      <c r="G104" s="22"/>
      <c r="H104" s="23"/>
      <c r="I104" s="24"/>
    </row>
    <row r="105" spans="1:9" ht="13.5" customHeight="1">
      <c r="A105" s="10"/>
      <c r="B105" s="14" t="s">
        <v>329</v>
      </c>
      <c r="C105" s="19" t="s">
        <v>22</v>
      </c>
      <c r="D105" s="21">
        <v>18</v>
      </c>
      <c r="E105" s="29">
        <v>582.6</v>
      </c>
      <c r="F105" s="19">
        <f aca="true" t="shared" si="5" ref="F105:F111">D105*E105</f>
        <v>10486.800000000001</v>
      </c>
      <c r="G105" s="74" t="s">
        <v>811</v>
      </c>
      <c r="H105" s="75"/>
      <c r="I105" s="76"/>
    </row>
    <row r="106" spans="1:9" ht="13.5" customHeight="1">
      <c r="A106" s="10"/>
      <c r="B106" s="30" t="s">
        <v>55</v>
      </c>
      <c r="C106" s="19" t="s">
        <v>22</v>
      </c>
      <c r="D106" s="31">
        <v>15</v>
      </c>
      <c r="E106" s="31">
        <v>11.45</v>
      </c>
      <c r="F106" s="19">
        <f t="shared" si="5"/>
        <v>171.75</v>
      </c>
      <c r="G106" s="22"/>
      <c r="H106" s="23"/>
      <c r="I106" s="24"/>
    </row>
    <row r="107" spans="1:9" ht="13.5" customHeight="1">
      <c r="A107" s="10"/>
      <c r="B107" s="30" t="s">
        <v>57</v>
      </c>
      <c r="C107" s="19" t="s">
        <v>56</v>
      </c>
      <c r="D107" s="31"/>
      <c r="E107" s="31">
        <v>601.77</v>
      </c>
      <c r="F107" s="19">
        <f t="shared" si="5"/>
        <v>0</v>
      </c>
      <c r="G107" s="22"/>
      <c r="H107" s="23"/>
      <c r="I107" s="24"/>
    </row>
    <row r="108" spans="1:9" ht="14.25" customHeight="1">
      <c r="A108" s="10"/>
      <c r="B108" s="30" t="s">
        <v>58</v>
      </c>
      <c r="C108" s="19" t="s">
        <v>56</v>
      </c>
      <c r="D108" s="31"/>
      <c r="E108" s="29">
        <v>139.08</v>
      </c>
      <c r="F108" s="19">
        <f t="shared" si="5"/>
        <v>0</v>
      </c>
      <c r="G108" s="22"/>
      <c r="H108" s="23"/>
      <c r="I108" s="24"/>
    </row>
    <row r="109" spans="1:9" ht="13.5" customHeight="1">
      <c r="A109" s="10"/>
      <c r="B109" s="14" t="s">
        <v>786</v>
      </c>
      <c r="C109" s="19" t="s">
        <v>22</v>
      </c>
      <c r="D109" s="21">
        <v>3</v>
      </c>
      <c r="E109" s="29">
        <v>582.6</v>
      </c>
      <c r="F109" s="19">
        <f t="shared" si="5"/>
        <v>1747.8000000000002</v>
      </c>
      <c r="G109" s="74" t="s">
        <v>468</v>
      </c>
      <c r="H109" s="75"/>
      <c r="I109" s="76"/>
    </row>
    <row r="110" spans="1:9" ht="13.5" customHeight="1">
      <c r="A110" s="10"/>
      <c r="B110" s="30" t="s">
        <v>57</v>
      </c>
      <c r="C110" s="19" t="s">
        <v>56</v>
      </c>
      <c r="D110" s="21">
        <v>0.048</v>
      </c>
      <c r="E110" s="31">
        <v>601.77</v>
      </c>
      <c r="F110" s="19">
        <f t="shared" si="5"/>
        <v>28.88496</v>
      </c>
      <c r="G110" s="22"/>
      <c r="H110" s="23"/>
      <c r="I110" s="24"/>
    </row>
    <row r="111" spans="1:9" ht="13.5" customHeight="1">
      <c r="A111" s="10"/>
      <c r="B111" s="30" t="s">
        <v>55</v>
      </c>
      <c r="C111" s="19" t="s">
        <v>22</v>
      </c>
      <c r="D111" s="31">
        <v>5</v>
      </c>
      <c r="E111" s="31">
        <v>11.45</v>
      </c>
      <c r="F111" s="19">
        <f t="shared" si="5"/>
        <v>57.25</v>
      </c>
      <c r="G111" s="22"/>
      <c r="H111" s="23"/>
      <c r="I111" s="24"/>
    </row>
    <row r="112" spans="1:9" ht="16.5" customHeight="1">
      <c r="A112" s="16"/>
      <c r="B112" s="16" t="s">
        <v>21</v>
      </c>
      <c r="C112" s="16"/>
      <c r="D112" s="25"/>
      <c r="E112" s="16"/>
      <c r="F112" s="18">
        <f>SUM(F105:F108)</f>
        <v>10658.550000000001</v>
      </c>
      <c r="G112" s="77"/>
      <c r="H112" s="78"/>
      <c r="I112" s="79"/>
    </row>
    <row r="113" spans="1:9" ht="15.75">
      <c r="A113" s="19"/>
      <c r="B113" s="80" t="s">
        <v>503</v>
      </c>
      <c r="C113" s="75"/>
      <c r="D113" s="75"/>
      <c r="E113" s="75"/>
      <c r="F113" s="75"/>
      <c r="G113" s="75"/>
      <c r="H113" s="75"/>
      <c r="I113" s="76"/>
    </row>
    <row r="114" spans="1:9" ht="15">
      <c r="A114" s="19"/>
      <c r="B114" s="59" t="s">
        <v>65</v>
      </c>
      <c r="C114" s="59" t="s">
        <v>22</v>
      </c>
      <c r="D114" s="59">
        <v>12</v>
      </c>
      <c r="E114" s="29">
        <v>240.63</v>
      </c>
      <c r="F114" s="59">
        <f aca="true" t="shared" si="6" ref="F114:F128">D114*E114</f>
        <v>2887.56</v>
      </c>
      <c r="G114" s="74"/>
      <c r="H114" s="75"/>
      <c r="I114" s="76"/>
    </row>
    <row r="115" spans="1:9" ht="15">
      <c r="A115" s="19"/>
      <c r="B115" s="59" t="s">
        <v>172</v>
      </c>
      <c r="C115" s="59" t="s">
        <v>22</v>
      </c>
      <c r="D115" s="59">
        <v>23</v>
      </c>
      <c r="E115" s="29">
        <v>240.63</v>
      </c>
      <c r="F115" s="59">
        <f t="shared" si="6"/>
        <v>5534.49</v>
      </c>
      <c r="G115" s="74"/>
      <c r="H115" s="75"/>
      <c r="I115" s="76"/>
    </row>
    <row r="116" spans="1:9" ht="15">
      <c r="A116" s="19"/>
      <c r="B116" s="59" t="s">
        <v>78</v>
      </c>
      <c r="C116" s="59" t="s">
        <v>22</v>
      </c>
      <c r="D116" s="59">
        <v>8</v>
      </c>
      <c r="E116" s="29">
        <v>240.63</v>
      </c>
      <c r="F116" s="59">
        <f t="shared" si="6"/>
        <v>1925.04</v>
      </c>
      <c r="G116" s="74"/>
      <c r="H116" s="75"/>
      <c r="I116" s="76"/>
    </row>
    <row r="117" spans="1:9" ht="15">
      <c r="A117" s="19"/>
      <c r="B117" s="59" t="s">
        <v>245</v>
      </c>
      <c r="C117" s="59" t="s">
        <v>22</v>
      </c>
      <c r="D117" s="59">
        <v>9</v>
      </c>
      <c r="E117" s="29">
        <v>240.63</v>
      </c>
      <c r="F117" s="59">
        <f t="shared" si="6"/>
        <v>2165.67</v>
      </c>
      <c r="G117" s="74"/>
      <c r="H117" s="75"/>
      <c r="I117" s="76"/>
    </row>
    <row r="118" spans="1:9" ht="15">
      <c r="A118" s="19"/>
      <c r="B118" s="59" t="s">
        <v>72</v>
      </c>
      <c r="C118" s="59" t="s">
        <v>22</v>
      </c>
      <c r="D118" s="59">
        <v>11</v>
      </c>
      <c r="E118" s="29">
        <v>240.63</v>
      </c>
      <c r="F118" s="59">
        <f t="shared" si="6"/>
        <v>2646.93</v>
      </c>
      <c r="G118" s="74"/>
      <c r="H118" s="75"/>
      <c r="I118" s="76"/>
    </row>
    <row r="119" spans="1:9" ht="15">
      <c r="A119" s="19"/>
      <c r="B119" s="59" t="s">
        <v>171</v>
      </c>
      <c r="C119" s="59" t="s">
        <v>22</v>
      </c>
      <c r="D119" s="59">
        <v>9</v>
      </c>
      <c r="E119" s="29">
        <v>240.63</v>
      </c>
      <c r="F119" s="59">
        <f t="shared" si="6"/>
        <v>2165.67</v>
      </c>
      <c r="G119" s="74"/>
      <c r="H119" s="75"/>
      <c r="I119" s="76"/>
    </row>
    <row r="120" spans="1:9" ht="15">
      <c r="A120" s="19"/>
      <c r="B120" s="59" t="s">
        <v>235</v>
      </c>
      <c r="C120" s="59" t="s">
        <v>22</v>
      </c>
      <c r="D120" s="59">
        <v>18</v>
      </c>
      <c r="E120" s="29">
        <v>240.63</v>
      </c>
      <c r="F120" s="59">
        <f t="shared" si="6"/>
        <v>4331.34</v>
      </c>
      <c r="G120" s="74"/>
      <c r="H120" s="75"/>
      <c r="I120" s="76"/>
    </row>
    <row r="121" spans="1:9" ht="15">
      <c r="A121" s="19"/>
      <c r="B121" s="59" t="s">
        <v>234</v>
      </c>
      <c r="C121" s="59" t="s">
        <v>22</v>
      </c>
      <c r="D121" s="59">
        <v>22</v>
      </c>
      <c r="E121" s="29">
        <v>240.63</v>
      </c>
      <c r="F121" s="59">
        <f t="shared" si="6"/>
        <v>5293.86</v>
      </c>
      <c r="G121" s="74"/>
      <c r="H121" s="75"/>
      <c r="I121" s="76"/>
    </row>
    <row r="122" spans="1:9" ht="15">
      <c r="A122" s="19"/>
      <c r="B122" s="59" t="s">
        <v>177</v>
      </c>
      <c r="C122" s="59" t="s">
        <v>22</v>
      </c>
      <c r="D122" s="59">
        <v>11</v>
      </c>
      <c r="E122" s="29">
        <v>240.63</v>
      </c>
      <c r="F122" s="59">
        <f t="shared" si="6"/>
        <v>2646.93</v>
      </c>
      <c r="G122" s="74"/>
      <c r="H122" s="75"/>
      <c r="I122" s="76"/>
    </row>
    <row r="123" spans="1:9" ht="15">
      <c r="A123" s="19"/>
      <c r="B123" s="59" t="s">
        <v>859</v>
      </c>
      <c r="C123" s="59" t="s">
        <v>22</v>
      </c>
      <c r="D123" s="59">
        <v>11</v>
      </c>
      <c r="E123" s="29">
        <v>240.63</v>
      </c>
      <c r="F123" s="59">
        <f>D123*E123</f>
        <v>2646.93</v>
      </c>
      <c r="G123" s="74"/>
      <c r="H123" s="75"/>
      <c r="I123" s="76"/>
    </row>
    <row r="124" spans="1:9" ht="15">
      <c r="A124" s="19"/>
      <c r="B124" s="59" t="s">
        <v>858</v>
      </c>
      <c r="C124" s="59" t="s">
        <v>22</v>
      </c>
      <c r="D124" s="59">
        <v>23</v>
      </c>
      <c r="E124" s="29">
        <v>240.63</v>
      </c>
      <c r="F124" s="59">
        <f t="shared" si="6"/>
        <v>5534.49</v>
      </c>
      <c r="G124" s="74"/>
      <c r="H124" s="75"/>
      <c r="I124" s="76"/>
    </row>
    <row r="125" spans="1:9" ht="15">
      <c r="A125" s="19"/>
      <c r="B125" s="59" t="s">
        <v>855</v>
      </c>
      <c r="C125" s="59" t="s">
        <v>22</v>
      </c>
      <c r="D125" s="59">
        <v>13</v>
      </c>
      <c r="E125" s="29">
        <v>240.63</v>
      </c>
      <c r="F125" s="59">
        <f>D125*E125</f>
        <v>3128.19</v>
      </c>
      <c r="G125" s="74"/>
      <c r="H125" s="75"/>
      <c r="I125" s="76"/>
    </row>
    <row r="126" spans="1:9" ht="15">
      <c r="A126" s="19"/>
      <c r="B126" s="59" t="s">
        <v>856</v>
      </c>
      <c r="C126" s="59" t="s">
        <v>22</v>
      </c>
      <c r="D126" s="59">
        <v>12</v>
      </c>
      <c r="E126" s="29">
        <v>240.63</v>
      </c>
      <c r="F126" s="59">
        <f t="shared" si="6"/>
        <v>2887.56</v>
      </c>
      <c r="G126" s="74"/>
      <c r="H126" s="75"/>
      <c r="I126" s="76"/>
    </row>
    <row r="127" spans="1:9" ht="15">
      <c r="A127" s="19"/>
      <c r="B127" s="59" t="s">
        <v>857</v>
      </c>
      <c r="C127" s="59" t="s">
        <v>22</v>
      </c>
      <c r="D127" s="59">
        <v>22</v>
      </c>
      <c r="E127" s="29">
        <v>240.63</v>
      </c>
      <c r="F127" s="59">
        <f t="shared" si="6"/>
        <v>5293.86</v>
      </c>
      <c r="G127" s="74"/>
      <c r="H127" s="75"/>
      <c r="I127" s="76"/>
    </row>
    <row r="128" spans="1:9" ht="15">
      <c r="A128" s="19"/>
      <c r="B128" s="59" t="s">
        <v>236</v>
      </c>
      <c r="C128" s="59" t="s">
        <v>22</v>
      </c>
      <c r="D128" s="59">
        <v>24</v>
      </c>
      <c r="E128" s="29">
        <v>240.63</v>
      </c>
      <c r="F128" s="59">
        <f t="shared" si="6"/>
        <v>5775.12</v>
      </c>
      <c r="G128" s="74"/>
      <c r="H128" s="75"/>
      <c r="I128" s="76"/>
    </row>
    <row r="129" spans="1:9" ht="15.75">
      <c r="A129" s="16"/>
      <c r="B129" s="16" t="s">
        <v>23</v>
      </c>
      <c r="C129" s="16" t="s">
        <v>22</v>
      </c>
      <c r="D129" s="25">
        <f>SUM(D114:D128)</f>
        <v>228</v>
      </c>
      <c r="E129" s="16"/>
      <c r="F129" s="18">
        <f>SUM(F114:F128)</f>
        <v>54863.64000000001</v>
      </c>
      <c r="G129" s="77"/>
      <c r="H129" s="78"/>
      <c r="I129" s="79"/>
    </row>
    <row r="130" spans="1:9" ht="15.75">
      <c r="A130" s="32"/>
      <c r="B130" s="32" t="s">
        <v>32</v>
      </c>
      <c r="C130" s="32"/>
      <c r="D130" s="41"/>
      <c r="E130" s="32"/>
      <c r="F130" s="33">
        <f>F129+F112+F99+F96+F93+F90+F87+F84+F77+F74+F56+F43+F28</f>
        <v>519171.24</v>
      </c>
      <c r="G130" s="89"/>
      <c r="H130" s="90"/>
      <c r="I130" s="91"/>
    </row>
    <row r="131" spans="1:9" ht="15.75">
      <c r="A131" s="34"/>
      <c r="B131" s="35" t="s">
        <v>33</v>
      </c>
      <c r="C131" s="35"/>
      <c r="D131" s="35"/>
      <c r="E131" s="35"/>
      <c r="F131" s="35"/>
      <c r="G131" s="35"/>
      <c r="H131" s="35"/>
      <c r="I131" s="34"/>
    </row>
    <row r="132" spans="1:9" ht="15.75">
      <c r="A132" s="34"/>
      <c r="B132" s="35" t="s">
        <v>34</v>
      </c>
      <c r="C132" s="35"/>
      <c r="D132" s="35"/>
      <c r="E132" s="35"/>
      <c r="F132" s="35"/>
      <c r="G132" s="35" t="s">
        <v>35</v>
      </c>
      <c r="H132" s="35"/>
      <c r="I132" s="34"/>
    </row>
    <row r="133" spans="2:8" ht="12.75">
      <c r="B133" s="1"/>
      <c r="C133" s="1"/>
      <c r="D133" s="1"/>
      <c r="E133" s="1"/>
      <c r="F133" s="1"/>
      <c r="G133" s="1"/>
      <c r="H133" s="1"/>
    </row>
  </sheetData>
  <sheetProtection/>
  <mergeCells count="88">
    <mergeCell ref="G112:I112"/>
    <mergeCell ref="G76:I76"/>
    <mergeCell ref="G77:I77"/>
    <mergeCell ref="B78:I78"/>
    <mergeCell ref="G84:I84"/>
    <mergeCell ref="G69:I69"/>
    <mergeCell ref="G109:I109"/>
    <mergeCell ref="G93:I93"/>
    <mergeCell ref="B75:I75"/>
    <mergeCell ref="G105:I105"/>
    <mergeCell ref="G51:I51"/>
    <mergeCell ref="G101:I101"/>
    <mergeCell ref="G99:I99"/>
    <mergeCell ref="G60:I60"/>
    <mergeCell ref="G61:I61"/>
    <mergeCell ref="G72:I72"/>
    <mergeCell ref="G65:I65"/>
    <mergeCell ref="G59:I59"/>
    <mergeCell ref="G130:I130"/>
    <mergeCell ref="G87:I87"/>
    <mergeCell ref="B88:I88"/>
    <mergeCell ref="G90:I90"/>
    <mergeCell ref="B91:I91"/>
    <mergeCell ref="B97:I97"/>
    <mergeCell ref="G96:I96"/>
    <mergeCell ref="G129:I129"/>
    <mergeCell ref="G115:I115"/>
    <mergeCell ref="G125:I125"/>
    <mergeCell ref="A1:I1"/>
    <mergeCell ref="A2:I2"/>
    <mergeCell ref="A3:I3"/>
    <mergeCell ref="G4:I4"/>
    <mergeCell ref="G5:I5"/>
    <mergeCell ref="G53:I53"/>
    <mergeCell ref="G9:I9"/>
    <mergeCell ref="G11:I11"/>
    <mergeCell ref="G21:I21"/>
    <mergeCell ref="G31:I31"/>
    <mergeCell ref="B7:I7"/>
    <mergeCell ref="G39:I39"/>
    <mergeCell ref="G98:I98"/>
    <mergeCell ref="G41:I41"/>
    <mergeCell ref="G42:I42"/>
    <mergeCell ref="G18:I18"/>
    <mergeCell ref="G19:I19"/>
    <mergeCell ref="B29:I29"/>
    <mergeCell ref="G54:I54"/>
    <mergeCell ref="G33:I33"/>
    <mergeCell ref="G26:I26"/>
    <mergeCell ref="G20:I20"/>
    <mergeCell ref="G68:I68"/>
    <mergeCell ref="B85:I85"/>
    <mergeCell ref="G22:I22"/>
    <mergeCell ref="G58:I58"/>
    <mergeCell ref="G43:I43"/>
    <mergeCell ref="B44:I44"/>
    <mergeCell ref="G38:I38"/>
    <mergeCell ref="G28:I28"/>
    <mergeCell ref="G114:I114"/>
    <mergeCell ref="G116:I116"/>
    <mergeCell ref="G117:I117"/>
    <mergeCell ref="G63:I63"/>
    <mergeCell ref="G73:I73"/>
    <mergeCell ref="G74:I74"/>
    <mergeCell ref="B94:I94"/>
    <mergeCell ref="G66:I66"/>
    <mergeCell ref="G71:I71"/>
    <mergeCell ref="B100:I100"/>
    <mergeCell ref="G128:I128"/>
    <mergeCell ref="G121:I121"/>
    <mergeCell ref="G40:I40"/>
    <mergeCell ref="G62:I62"/>
    <mergeCell ref="G64:I64"/>
    <mergeCell ref="B113:I113"/>
    <mergeCell ref="G52:I52"/>
    <mergeCell ref="G55:I55"/>
    <mergeCell ref="G56:I56"/>
    <mergeCell ref="G70:I70"/>
    <mergeCell ref="G127:I127"/>
    <mergeCell ref="G122:I122"/>
    <mergeCell ref="B57:I57"/>
    <mergeCell ref="G119:I119"/>
    <mergeCell ref="G120:I120"/>
    <mergeCell ref="G123:I123"/>
    <mergeCell ref="G124:I124"/>
    <mergeCell ref="G126:I126"/>
    <mergeCell ref="G67:I67"/>
    <mergeCell ref="G118:I118"/>
  </mergeCells>
  <printOptions/>
  <pageMargins left="0.28" right="0.18" top="0.22" bottom="0.23" header="0.2" footer="0.2"/>
  <pageSetup fitToHeight="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82"/>
  <sheetViews>
    <sheetView zoomScalePageLayoutView="0" workbookViewId="0" topLeftCell="A47">
      <selection activeCell="J47" sqref="J1:M16384"/>
    </sheetView>
  </sheetViews>
  <sheetFormatPr defaultColWidth="9.140625" defaultRowHeight="12.75"/>
  <cols>
    <col min="1" max="1" width="5.28125" style="0" customWidth="1"/>
    <col min="2" max="2" width="37.57421875" style="0" customWidth="1"/>
    <col min="3" max="3" width="7.28125" style="0" customWidth="1"/>
    <col min="4" max="4" width="10.57421875" style="0" customWidth="1"/>
    <col min="5" max="5" width="9.57421875" style="0" customWidth="1"/>
    <col min="6" max="6" width="13.8515625" style="0" customWidth="1"/>
    <col min="9" max="9" width="22.00390625" style="0" customWidth="1"/>
  </cols>
  <sheetData>
    <row r="1" spans="1:9" ht="25.5" customHeight="1">
      <c r="A1" s="83" t="s">
        <v>3</v>
      </c>
      <c r="B1" s="84"/>
      <c r="C1" s="84"/>
      <c r="D1" s="84"/>
      <c r="E1" s="84"/>
      <c r="F1" s="84"/>
      <c r="G1" s="84"/>
      <c r="H1" s="84"/>
      <c r="I1" s="85"/>
    </row>
    <row r="2" spans="1:9" ht="15.75">
      <c r="A2" s="83" t="s">
        <v>767</v>
      </c>
      <c r="B2" s="84"/>
      <c r="C2" s="84"/>
      <c r="D2" s="84"/>
      <c r="E2" s="84"/>
      <c r="F2" s="84"/>
      <c r="G2" s="84"/>
      <c r="H2" s="84"/>
      <c r="I2" s="85"/>
    </row>
    <row r="3" spans="1:9" ht="15.75">
      <c r="A3" s="86" t="s">
        <v>4</v>
      </c>
      <c r="B3" s="87"/>
      <c r="C3" s="87"/>
      <c r="D3" s="87"/>
      <c r="E3" s="87"/>
      <c r="F3" s="87"/>
      <c r="G3" s="87"/>
      <c r="H3" s="87"/>
      <c r="I3" s="88"/>
    </row>
    <row r="4" spans="1:9" ht="15.75">
      <c r="A4" s="32" t="s">
        <v>5</v>
      </c>
      <c r="B4" s="32" t="s">
        <v>6</v>
      </c>
      <c r="C4" s="32" t="s">
        <v>7</v>
      </c>
      <c r="D4" s="32" t="s">
        <v>8</v>
      </c>
      <c r="E4" s="32" t="s">
        <v>9</v>
      </c>
      <c r="F4" s="32" t="s">
        <v>10</v>
      </c>
      <c r="G4" s="105" t="s">
        <v>11</v>
      </c>
      <c r="H4" s="106"/>
      <c r="I4" s="107"/>
    </row>
    <row r="5" spans="1:9" ht="14.25" customHeight="1">
      <c r="A5" s="32" t="s">
        <v>38</v>
      </c>
      <c r="B5" s="32" t="s">
        <v>12</v>
      </c>
      <c r="C5" s="32" t="s">
        <v>13</v>
      </c>
      <c r="D5" s="32" t="s">
        <v>14</v>
      </c>
      <c r="E5" s="32"/>
      <c r="F5" s="32"/>
      <c r="G5" s="105"/>
      <c r="H5" s="106"/>
      <c r="I5" s="107"/>
    </row>
    <row r="6" spans="1:9" ht="15.75" customHeight="1">
      <c r="A6" s="7"/>
      <c r="B6" s="8" t="s">
        <v>15</v>
      </c>
      <c r="C6" s="7"/>
      <c r="D6" s="7"/>
      <c r="E6" s="7"/>
      <c r="F6" s="7"/>
      <c r="G6" s="7"/>
      <c r="H6" s="7"/>
      <c r="I6" s="7"/>
    </row>
    <row r="7" spans="1:10" ht="15.75" customHeight="1">
      <c r="A7" s="7"/>
      <c r="B7" s="80" t="s">
        <v>16</v>
      </c>
      <c r="C7" s="81"/>
      <c r="D7" s="81"/>
      <c r="E7" s="81"/>
      <c r="F7" s="81"/>
      <c r="G7" s="81"/>
      <c r="H7" s="81"/>
      <c r="I7" s="82"/>
      <c r="J7" s="42" t="s">
        <v>206</v>
      </c>
    </row>
    <row r="8" spans="1:9" ht="15" customHeight="1">
      <c r="A8" s="67"/>
      <c r="B8" s="14" t="s">
        <v>181</v>
      </c>
      <c r="C8" s="29" t="s">
        <v>17</v>
      </c>
      <c r="D8" s="54">
        <v>4.5</v>
      </c>
      <c r="E8" s="29">
        <v>232</v>
      </c>
      <c r="F8" s="29">
        <f aca="true" t="shared" si="0" ref="F8:F17">D8*E8</f>
        <v>1044</v>
      </c>
      <c r="G8" s="63" t="s">
        <v>37</v>
      </c>
      <c r="H8" s="60"/>
      <c r="I8" s="61"/>
    </row>
    <row r="9" spans="1:9" ht="15" customHeight="1">
      <c r="A9" s="67"/>
      <c r="B9" s="14" t="s">
        <v>727</v>
      </c>
      <c r="C9" s="29" t="s">
        <v>17</v>
      </c>
      <c r="D9" s="54">
        <v>6</v>
      </c>
      <c r="E9" s="29">
        <v>232</v>
      </c>
      <c r="F9" s="29">
        <f t="shared" si="0"/>
        <v>1392</v>
      </c>
      <c r="G9" s="92" t="s">
        <v>728</v>
      </c>
      <c r="H9" s="93"/>
      <c r="I9" s="94"/>
    </row>
    <row r="10" spans="1:9" ht="15" customHeight="1">
      <c r="A10" s="67"/>
      <c r="B10" s="14" t="s">
        <v>723</v>
      </c>
      <c r="C10" s="29" t="s">
        <v>17</v>
      </c>
      <c r="D10" s="54">
        <v>1</v>
      </c>
      <c r="E10" s="29">
        <v>232</v>
      </c>
      <c r="F10" s="29">
        <f t="shared" si="0"/>
        <v>232</v>
      </c>
      <c r="G10" s="92" t="s">
        <v>478</v>
      </c>
      <c r="H10" s="93"/>
      <c r="I10" s="94"/>
    </row>
    <row r="11" spans="1:9" ht="14.25" customHeight="1">
      <c r="A11" s="29"/>
      <c r="B11" s="14" t="s">
        <v>681</v>
      </c>
      <c r="C11" s="29" t="s">
        <v>17</v>
      </c>
      <c r="D11" s="52">
        <v>1</v>
      </c>
      <c r="E11" s="29">
        <v>232</v>
      </c>
      <c r="F11" s="29">
        <f t="shared" si="0"/>
        <v>232</v>
      </c>
      <c r="G11" s="92" t="s">
        <v>478</v>
      </c>
      <c r="H11" s="93"/>
      <c r="I11" s="94"/>
    </row>
    <row r="12" spans="1:9" ht="15">
      <c r="A12" s="29"/>
      <c r="B12" s="14" t="s">
        <v>753</v>
      </c>
      <c r="C12" s="29" t="s">
        <v>17</v>
      </c>
      <c r="D12" s="31">
        <v>3</v>
      </c>
      <c r="E12" s="29">
        <v>232</v>
      </c>
      <c r="F12" s="29">
        <f t="shared" si="0"/>
        <v>696</v>
      </c>
      <c r="G12" s="63" t="s">
        <v>754</v>
      </c>
      <c r="H12" s="60"/>
      <c r="I12" s="61"/>
    </row>
    <row r="13" spans="1:9" ht="15">
      <c r="A13" s="29"/>
      <c r="B13" s="14" t="s">
        <v>756</v>
      </c>
      <c r="C13" s="29" t="s">
        <v>17</v>
      </c>
      <c r="D13" s="31">
        <v>52</v>
      </c>
      <c r="E13" s="29">
        <v>405.61</v>
      </c>
      <c r="F13" s="29">
        <f t="shared" si="0"/>
        <v>21091.72</v>
      </c>
      <c r="G13" s="63" t="s">
        <v>361</v>
      </c>
      <c r="H13" s="60"/>
      <c r="I13" s="61"/>
    </row>
    <row r="14" spans="1:9" ht="15">
      <c r="A14" s="29"/>
      <c r="B14" s="14" t="s">
        <v>757</v>
      </c>
      <c r="C14" s="29" t="s">
        <v>17</v>
      </c>
      <c r="D14" s="31">
        <v>170</v>
      </c>
      <c r="E14" s="29">
        <v>288.24</v>
      </c>
      <c r="F14" s="29">
        <f t="shared" si="0"/>
        <v>49000.8</v>
      </c>
      <c r="G14" s="63" t="s">
        <v>361</v>
      </c>
      <c r="H14" s="60"/>
      <c r="I14" s="61"/>
    </row>
    <row r="15" spans="1:9" ht="15">
      <c r="A15" s="29"/>
      <c r="B15" s="14" t="s">
        <v>755</v>
      </c>
      <c r="C15" s="29" t="s">
        <v>17</v>
      </c>
      <c r="D15" s="31">
        <v>160</v>
      </c>
      <c r="E15" s="29">
        <v>288.24</v>
      </c>
      <c r="F15" s="29">
        <f>D15*E15</f>
        <v>46118.4</v>
      </c>
      <c r="G15" s="63" t="s">
        <v>760</v>
      </c>
      <c r="H15" s="60"/>
      <c r="I15" s="61"/>
    </row>
    <row r="16" spans="1:9" ht="15">
      <c r="A16" s="29"/>
      <c r="B16" s="14" t="s">
        <v>755</v>
      </c>
      <c r="C16" s="29" t="s">
        <v>17</v>
      </c>
      <c r="D16" s="31">
        <v>130</v>
      </c>
      <c r="E16" s="29">
        <v>267.11</v>
      </c>
      <c r="F16" s="29">
        <f>D16*E16</f>
        <v>34724.3</v>
      </c>
      <c r="G16" s="63" t="s">
        <v>763</v>
      </c>
      <c r="H16" s="60"/>
      <c r="I16" s="61"/>
    </row>
    <row r="17" spans="1:9" ht="15">
      <c r="A17" s="29"/>
      <c r="B17" s="14" t="s">
        <v>752</v>
      </c>
      <c r="C17" s="29" t="s">
        <v>17</v>
      </c>
      <c r="D17" s="31">
        <v>32</v>
      </c>
      <c r="E17" s="29">
        <v>232</v>
      </c>
      <c r="F17" s="29">
        <f t="shared" si="0"/>
        <v>7424</v>
      </c>
      <c r="G17" s="92" t="s">
        <v>750</v>
      </c>
      <c r="H17" s="93"/>
      <c r="I17" s="94"/>
    </row>
    <row r="18" spans="1:9" ht="18.75" customHeight="1">
      <c r="A18" s="29"/>
      <c r="B18" s="64" t="s">
        <v>21</v>
      </c>
      <c r="C18" s="64" t="s">
        <v>17</v>
      </c>
      <c r="D18" s="65">
        <f>SUM(D8:D17)</f>
        <v>559.5</v>
      </c>
      <c r="E18" s="64"/>
      <c r="F18" s="66">
        <f>SUM(F8:F17)</f>
        <v>161955.22000000003</v>
      </c>
      <c r="G18" s="92"/>
      <c r="H18" s="93"/>
      <c r="I18" s="94"/>
    </row>
    <row r="19" spans="1:9" ht="15.75">
      <c r="A19" s="29"/>
      <c r="B19" s="95" t="s">
        <v>24</v>
      </c>
      <c r="C19" s="102"/>
      <c r="D19" s="102"/>
      <c r="E19" s="102"/>
      <c r="F19" s="102"/>
      <c r="G19" s="102"/>
      <c r="H19" s="102"/>
      <c r="I19" s="103"/>
    </row>
    <row r="20" spans="1:9" ht="15">
      <c r="A20" s="67"/>
      <c r="B20" s="14" t="s">
        <v>753</v>
      </c>
      <c r="C20" s="29" t="s">
        <v>22</v>
      </c>
      <c r="D20" s="31">
        <v>1</v>
      </c>
      <c r="E20" s="29">
        <v>782</v>
      </c>
      <c r="F20" s="29">
        <f aca="true" t="shared" si="1" ref="F20:F29">D20*E20</f>
        <v>782</v>
      </c>
      <c r="G20" s="63" t="s">
        <v>754</v>
      </c>
      <c r="H20" s="60"/>
      <c r="I20" s="61"/>
    </row>
    <row r="21" spans="1:9" ht="15">
      <c r="A21" s="67"/>
      <c r="B21" s="14" t="s">
        <v>718</v>
      </c>
      <c r="C21" s="29" t="s">
        <v>22</v>
      </c>
      <c r="D21" s="31">
        <v>1</v>
      </c>
      <c r="E21" s="29">
        <v>782</v>
      </c>
      <c r="F21" s="29">
        <f t="shared" si="1"/>
        <v>782</v>
      </c>
      <c r="G21" s="92" t="s">
        <v>750</v>
      </c>
      <c r="H21" s="93"/>
      <c r="I21" s="94"/>
    </row>
    <row r="22" spans="1:9" ht="15">
      <c r="A22" s="67"/>
      <c r="B22" s="14" t="s">
        <v>734</v>
      </c>
      <c r="C22" s="29" t="s">
        <v>22</v>
      </c>
      <c r="D22" s="31">
        <v>2</v>
      </c>
      <c r="E22" s="29">
        <v>782</v>
      </c>
      <c r="F22" s="29">
        <f t="shared" si="1"/>
        <v>1564</v>
      </c>
      <c r="G22" s="92" t="s">
        <v>37</v>
      </c>
      <c r="H22" s="93"/>
      <c r="I22" s="94"/>
    </row>
    <row r="23" spans="1:9" ht="15">
      <c r="A23" s="67"/>
      <c r="B23" s="14" t="s">
        <v>733</v>
      </c>
      <c r="C23" s="29" t="s">
        <v>22</v>
      </c>
      <c r="D23" s="31">
        <v>2</v>
      </c>
      <c r="E23" s="29">
        <v>782</v>
      </c>
      <c r="F23" s="29">
        <f>D23*E23</f>
        <v>1564</v>
      </c>
      <c r="G23" s="92" t="s">
        <v>37</v>
      </c>
      <c r="H23" s="93"/>
      <c r="I23" s="94"/>
    </row>
    <row r="24" spans="1:9" ht="15">
      <c r="A24" s="67"/>
      <c r="B24" s="14" t="s">
        <v>735</v>
      </c>
      <c r="C24" s="29" t="s">
        <v>22</v>
      </c>
      <c r="D24" s="31">
        <v>1</v>
      </c>
      <c r="E24" s="29">
        <v>782</v>
      </c>
      <c r="F24" s="29">
        <f t="shared" si="1"/>
        <v>782</v>
      </c>
      <c r="G24" s="92" t="s">
        <v>37</v>
      </c>
      <c r="H24" s="93"/>
      <c r="I24" s="94"/>
    </row>
    <row r="25" spans="1:9" ht="15">
      <c r="A25" s="67"/>
      <c r="B25" s="14" t="s">
        <v>739</v>
      </c>
      <c r="C25" s="29" t="s">
        <v>22</v>
      </c>
      <c r="D25" s="31">
        <v>1</v>
      </c>
      <c r="E25" s="29">
        <v>782</v>
      </c>
      <c r="F25" s="29">
        <f>D25*E25</f>
        <v>782</v>
      </c>
      <c r="G25" s="92" t="s">
        <v>37</v>
      </c>
      <c r="H25" s="93"/>
      <c r="I25" s="94"/>
    </row>
    <row r="26" spans="1:9" ht="15">
      <c r="A26" s="67"/>
      <c r="B26" s="14" t="s">
        <v>730</v>
      </c>
      <c r="C26" s="29" t="s">
        <v>22</v>
      </c>
      <c r="D26" s="31">
        <v>1</v>
      </c>
      <c r="E26" s="29">
        <v>782</v>
      </c>
      <c r="F26" s="29">
        <f t="shared" si="1"/>
        <v>782</v>
      </c>
      <c r="G26" s="92" t="s">
        <v>37</v>
      </c>
      <c r="H26" s="93"/>
      <c r="I26" s="94"/>
    </row>
    <row r="27" spans="1:9" ht="15">
      <c r="A27" s="67"/>
      <c r="B27" s="14" t="s">
        <v>737</v>
      </c>
      <c r="C27" s="29" t="s">
        <v>22</v>
      </c>
      <c r="D27" s="31">
        <v>1</v>
      </c>
      <c r="E27" s="29">
        <v>782</v>
      </c>
      <c r="F27" s="29">
        <f t="shared" si="1"/>
        <v>782</v>
      </c>
      <c r="G27" s="92" t="s">
        <v>37</v>
      </c>
      <c r="H27" s="93"/>
      <c r="I27" s="94"/>
    </row>
    <row r="28" spans="1:9" ht="15">
      <c r="A28" s="67"/>
      <c r="B28" s="14" t="s">
        <v>736</v>
      </c>
      <c r="C28" s="29" t="s">
        <v>22</v>
      </c>
      <c r="D28" s="31">
        <v>1</v>
      </c>
      <c r="E28" s="29">
        <v>782</v>
      </c>
      <c r="F28" s="29">
        <f>D28*E28</f>
        <v>782</v>
      </c>
      <c r="G28" s="92" t="s">
        <v>37</v>
      </c>
      <c r="H28" s="93"/>
      <c r="I28" s="94"/>
    </row>
    <row r="29" spans="1:9" ht="15">
      <c r="A29" s="67"/>
      <c r="B29" s="14" t="s">
        <v>738</v>
      </c>
      <c r="C29" s="29" t="s">
        <v>22</v>
      </c>
      <c r="D29" s="31">
        <v>1</v>
      </c>
      <c r="E29" s="29">
        <v>782</v>
      </c>
      <c r="F29" s="29">
        <f t="shared" si="1"/>
        <v>782</v>
      </c>
      <c r="G29" s="92" t="s">
        <v>37</v>
      </c>
      <c r="H29" s="93"/>
      <c r="I29" s="94"/>
    </row>
    <row r="30" spans="1:9" ht="15.75">
      <c r="A30" s="64"/>
      <c r="B30" s="64" t="s">
        <v>21</v>
      </c>
      <c r="C30" s="64" t="s">
        <v>22</v>
      </c>
      <c r="D30" s="65">
        <f>SUM(D20:D29)</f>
        <v>12</v>
      </c>
      <c r="E30" s="64"/>
      <c r="F30" s="64">
        <f>SUM(F20:F29)</f>
        <v>9384</v>
      </c>
      <c r="G30" s="96"/>
      <c r="H30" s="97"/>
      <c r="I30" s="98"/>
    </row>
    <row r="31" spans="1:9" ht="12" customHeight="1">
      <c r="A31" s="29"/>
      <c r="B31" s="95" t="s">
        <v>25</v>
      </c>
      <c r="C31" s="102"/>
      <c r="D31" s="102"/>
      <c r="E31" s="102"/>
      <c r="F31" s="102"/>
      <c r="G31" s="102"/>
      <c r="H31" s="102"/>
      <c r="I31" s="103"/>
    </row>
    <row r="32" spans="1:9" ht="15">
      <c r="A32" s="68"/>
      <c r="B32" s="14" t="s">
        <v>729</v>
      </c>
      <c r="C32" s="29" t="s">
        <v>22</v>
      </c>
      <c r="D32" s="31">
        <v>3</v>
      </c>
      <c r="E32" s="29">
        <v>171.64</v>
      </c>
      <c r="F32" s="29">
        <f aca="true" t="shared" si="2" ref="F32:F40">D32*E32</f>
        <v>514.92</v>
      </c>
      <c r="G32" s="63" t="s">
        <v>37</v>
      </c>
      <c r="H32" s="60"/>
      <c r="I32" s="61"/>
    </row>
    <row r="33" spans="1:9" ht="15">
      <c r="A33" s="68"/>
      <c r="B33" s="14" t="s">
        <v>219</v>
      </c>
      <c r="C33" s="29" t="s">
        <v>22</v>
      </c>
      <c r="D33" s="31">
        <v>6</v>
      </c>
      <c r="E33" s="29">
        <v>171.64</v>
      </c>
      <c r="F33" s="29">
        <f t="shared" si="2"/>
        <v>1029.84</v>
      </c>
      <c r="G33" s="63" t="s">
        <v>759</v>
      </c>
      <c r="H33" s="60"/>
      <c r="I33" s="61"/>
    </row>
    <row r="34" spans="1:9" ht="15">
      <c r="A34" s="68"/>
      <c r="B34" s="29" t="s">
        <v>742</v>
      </c>
      <c r="C34" s="29" t="s">
        <v>22</v>
      </c>
      <c r="D34" s="31">
        <v>1</v>
      </c>
      <c r="E34" s="29">
        <v>171.64</v>
      </c>
      <c r="F34" s="29">
        <f t="shared" si="2"/>
        <v>171.64</v>
      </c>
      <c r="G34" s="63" t="s">
        <v>37</v>
      </c>
      <c r="H34" s="60"/>
      <c r="I34" s="61"/>
    </row>
    <row r="35" spans="1:9" ht="15">
      <c r="A35" s="68"/>
      <c r="B35" s="29" t="s">
        <v>746</v>
      </c>
      <c r="C35" s="29" t="s">
        <v>22</v>
      </c>
      <c r="D35" s="31">
        <v>1</v>
      </c>
      <c r="E35" s="29">
        <v>171.64</v>
      </c>
      <c r="F35" s="29">
        <f t="shared" si="2"/>
        <v>171.64</v>
      </c>
      <c r="G35" s="63" t="s">
        <v>37</v>
      </c>
      <c r="H35" s="60"/>
      <c r="I35" s="61"/>
    </row>
    <row r="36" spans="1:9" ht="15">
      <c r="A36" s="68"/>
      <c r="B36" s="29" t="s">
        <v>732</v>
      </c>
      <c r="C36" s="29" t="s">
        <v>22</v>
      </c>
      <c r="D36" s="31">
        <v>2</v>
      </c>
      <c r="E36" s="29">
        <v>171.64</v>
      </c>
      <c r="F36" s="29">
        <f t="shared" si="2"/>
        <v>343.28</v>
      </c>
      <c r="G36" s="63" t="s">
        <v>37</v>
      </c>
      <c r="H36" s="60"/>
      <c r="I36" s="61"/>
    </row>
    <row r="37" spans="1:9" ht="15">
      <c r="A37" s="68"/>
      <c r="B37" s="14" t="s">
        <v>740</v>
      </c>
      <c r="C37" s="29" t="s">
        <v>22</v>
      </c>
      <c r="D37" s="31">
        <v>1</v>
      </c>
      <c r="E37" s="29">
        <v>171.64</v>
      </c>
      <c r="F37" s="29">
        <f t="shared" si="2"/>
        <v>171.64</v>
      </c>
      <c r="G37" s="92" t="s">
        <v>37</v>
      </c>
      <c r="H37" s="93"/>
      <c r="I37" s="94"/>
    </row>
    <row r="38" spans="1:9" ht="15">
      <c r="A38" s="68"/>
      <c r="B38" s="14" t="s">
        <v>743</v>
      </c>
      <c r="C38" s="29" t="s">
        <v>22</v>
      </c>
      <c r="D38" s="31">
        <v>2</v>
      </c>
      <c r="E38" s="29">
        <v>171.64</v>
      </c>
      <c r="F38" s="29">
        <f t="shared" si="2"/>
        <v>343.28</v>
      </c>
      <c r="G38" s="92" t="s">
        <v>37</v>
      </c>
      <c r="H38" s="93"/>
      <c r="I38" s="94"/>
    </row>
    <row r="39" spans="1:9" ht="15">
      <c r="A39" s="68"/>
      <c r="B39" s="14" t="s">
        <v>745</v>
      </c>
      <c r="C39" s="29" t="s">
        <v>22</v>
      </c>
      <c r="D39" s="31">
        <v>1</v>
      </c>
      <c r="E39" s="29">
        <v>171.64</v>
      </c>
      <c r="F39" s="29">
        <f t="shared" si="2"/>
        <v>171.64</v>
      </c>
      <c r="G39" s="92" t="s">
        <v>37</v>
      </c>
      <c r="H39" s="93"/>
      <c r="I39" s="94"/>
    </row>
    <row r="40" spans="1:9" ht="15">
      <c r="A40" s="68"/>
      <c r="B40" s="14" t="s">
        <v>741</v>
      </c>
      <c r="C40" s="29" t="s">
        <v>22</v>
      </c>
      <c r="D40" s="31">
        <v>1</v>
      </c>
      <c r="E40" s="29">
        <v>171.64</v>
      </c>
      <c r="F40" s="29">
        <f t="shared" si="2"/>
        <v>171.64</v>
      </c>
      <c r="G40" s="92" t="s">
        <v>37</v>
      </c>
      <c r="H40" s="93"/>
      <c r="I40" s="94"/>
    </row>
    <row r="41" spans="1:9" ht="13.5" customHeight="1">
      <c r="A41" s="64"/>
      <c r="B41" s="64" t="s">
        <v>21</v>
      </c>
      <c r="C41" s="64" t="s">
        <v>22</v>
      </c>
      <c r="D41" s="65">
        <f>SUM(D32:D40)</f>
        <v>18</v>
      </c>
      <c r="E41" s="64"/>
      <c r="F41" s="64">
        <f>SUM(F32:F40)</f>
        <v>3089.5199999999995</v>
      </c>
      <c r="G41" s="96"/>
      <c r="H41" s="97"/>
      <c r="I41" s="98"/>
    </row>
    <row r="42" spans="1:9" ht="15.75" customHeight="1">
      <c r="A42" s="29"/>
      <c r="B42" s="95" t="s">
        <v>26</v>
      </c>
      <c r="C42" s="102"/>
      <c r="D42" s="102"/>
      <c r="E42" s="102"/>
      <c r="F42" s="102"/>
      <c r="G42" s="102"/>
      <c r="H42" s="102"/>
      <c r="I42" s="103"/>
    </row>
    <row r="43" spans="1:9" ht="15">
      <c r="A43" s="67"/>
      <c r="B43" s="14" t="s">
        <v>744</v>
      </c>
      <c r="C43" s="29" t="s">
        <v>22</v>
      </c>
      <c r="D43" s="31">
        <v>1</v>
      </c>
      <c r="E43" s="29">
        <v>178.13</v>
      </c>
      <c r="F43" s="29">
        <f aca="true" t="shared" si="3" ref="F43:F54">D43*E43</f>
        <v>178.13</v>
      </c>
      <c r="G43" s="92" t="s">
        <v>478</v>
      </c>
      <c r="H43" s="93"/>
      <c r="I43" s="94"/>
    </row>
    <row r="44" spans="1:9" ht="15">
      <c r="A44" s="67"/>
      <c r="B44" s="14" t="s">
        <v>713</v>
      </c>
      <c r="C44" s="29" t="s">
        <v>22</v>
      </c>
      <c r="D44" s="31">
        <v>1</v>
      </c>
      <c r="E44" s="29">
        <v>178.13</v>
      </c>
      <c r="F44" s="29">
        <f t="shared" si="3"/>
        <v>178.13</v>
      </c>
      <c r="G44" s="92" t="s">
        <v>478</v>
      </c>
      <c r="H44" s="93"/>
      <c r="I44" s="94"/>
    </row>
    <row r="45" spans="1:9" ht="15">
      <c r="A45" s="67"/>
      <c r="B45" s="14" t="s">
        <v>143</v>
      </c>
      <c r="C45" s="29" t="s">
        <v>22</v>
      </c>
      <c r="D45" s="31">
        <v>1</v>
      </c>
      <c r="E45" s="29">
        <v>178.13</v>
      </c>
      <c r="F45" s="29">
        <f t="shared" si="3"/>
        <v>178.13</v>
      </c>
      <c r="G45" s="92" t="s">
        <v>478</v>
      </c>
      <c r="H45" s="93"/>
      <c r="I45" s="94"/>
    </row>
    <row r="46" spans="1:9" ht="15">
      <c r="A46" s="67"/>
      <c r="B46" s="14" t="s">
        <v>558</v>
      </c>
      <c r="C46" s="29" t="s">
        <v>22</v>
      </c>
      <c r="D46" s="31">
        <v>1</v>
      </c>
      <c r="E46" s="29">
        <v>178.13</v>
      </c>
      <c r="F46" s="29">
        <f t="shared" si="3"/>
        <v>178.13</v>
      </c>
      <c r="G46" s="92" t="s">
        <v>478</v>
      </c>
      <c r="H46" s="93"/>
      <c r="I46" s="94"/>
    </row>
    <row r="47" spans="1:9" ht="15">
      <c r="A47" s="67"/>
      <c r="B47" s="14" t="s">
        <v>731</v>
      </c>
      <c r="C47" s="29" t="s">
        <v>22</v>
      </c>
      <c r="D47" s="31">
        <v>1</v>
      </c>
      <c r="E47" s="29">
        <v>178.13</v>
      </c>
      <c r="F47" s="29">
        <f t="shared" si="3"/>
        <v>178.13</v>
      </c>
      <c r="G47" s="92" t="s">
        <v>478</v>
      </c>
      <c r="H47" s="93"/>
      <c r="I47" s="94"/>
    </row>
    <row r="48" spans="1:9" ht="15">
      <c r="A48" s="67"/>
      <c r="B48" s="14" t="s">
        <v>216</v>
      </c>
      <c r="C48" s="29" t="s">
        <v>22</v>
      </c>
      <c r="D48" s="31">
        <v>1</v>
      </c>
      <c r="E48" s="29">
        <v>178.13</v>
      </c>
      <c r="F48" s="29">
        <f t="shared" si="3"/>
        <v>178.13</v>
      </c>
      <c r="G48" s="92" t="s">
        <v>554</v>
      </c>
      <c r="H48" s="93"/>
      <c r="I48" s="94"/>
    </row>
    <row r="49" spans="1:9" ht="15">
      <c r="A49" s="67"/>
      <c r="B49" s="14" t="s">
        <v>505</v>
      </c>
      <c r="C49" s="29" t="s">
        <v>22</v>
      </c>
      <c r="D49" s="31">
        <v>1</v>
      </c>
      <c r="E49" s="29">
        <v>178.13</v>
      </c>
      <c r="F49" s="29">
        <f t="shared" si="3"/>
        <v>178.13</v>
      </c>
      <c r="G49" s="92" t="s">
        <v>478</v>
      </c>
      <c r="H49" s="93"/>
      <c r="I49" s="94"/>
    </row>
    <row r="50" spans="1:9" ht="15">
      <c r="A50" s="67"/>
      <c r="B50" s="14" t="s">
        <v>747</v>
      </c>
      <c r="C50" s="29" t="s">
        <v>22</v>
      </c>
      <c r="D50" s="31">
        <v>1</v>
      </c>
      <c r="E50" s="29">
        <v>178.13</v>
      </c>
      <c r="F50" s="29">
        <f t="shared" si="3"/>
        <v>178.13</v>
      </c>
      <c r="G50" s="92" t="s">
        <v>748</v>
      </c>
      <c r="H50" s="93"/>
      <c r="I50" s="94"/>
    </row>
    <row r="51" spans="1:9" ht="15">
      <c r="A51" s="67"/>
      <c r="B51" s="14" t="s">
        <v>724</v>
      </c>
      <c r="C51" s="29" t="s">
        <v>22</v>
      </c>
      <c r="D51" s="31">
        <v>5</v>
      </c>
      <c r="E51" s="29">
        <v>178.13</v>
      </c>
      <c r="F51" s="29">
        <f t="shared" si="3"/>
        <v>890.65</v>
      </c>
      <c r="G51" s="92" t="s">
        <v>52</v>
      </c>
      <c r="H51" s="93"/>
      <c r="I51" s="94"/>
    </row>
    <row r="52" spans="1:9" ht="15">
      <c r="A52" s="67"/>
      <c r="B52" s="14" t="s">
        <v>723</v>
      </c>
      <c r="C52" s="29" t="s">
        <v>22</v>
      </c>
      <c r="D52" s="31">
        <v>4</v>
      </c>
      <c r="E52" s="29">
        <v>178.13</v>
      </c>
      <c r="F52" s="29">
        <f t="shared" si="3"/>
        <v>712.52</v>
      </c>
      <c r="G52" s="92" t="s">
        <v>478</v>
      </c>
      <c r="H52" s="93"/>
      <c r="I52" s="94"/>
    </row>
    <row r="53" spans="1:9" ht="15">
      <c r="A53" s="67"/>
      <c r="B53" s="14" t="s">
        <v>725</v>
      </c>
      <c r="C53" s="29" t="s">
        <v>22</v>
      </c>
      <c r="D53" s="31">
        <v>3</v>
      </c>
      <c r="E53" s="29">
        <v>178.13</v>
      </c>
      <c r="F53" s="29">
        <f t="shared" si="3"/>
        <v>534.39</v>
      </c>
      <c r="G53" s="92" t="s">
        <v>478</v>
      </c>
      <c r="H53" s="93"/>
      <c r="I53" s="94"/>
    </row>
    <row r="54" spans="1:9" ht="15">
      <c r="A54" s="67"/>
      <c r="B54" s="14" t="s">
        <v>681</v>
      </c>
      <c r="C54" s="29" t="s">
        <v>22</v>
      </c>
      <c r="D54" s="31">
        <v>13</v>
      </c>
      <c r="E54" s="29">
        <v>178.13</v>
      </c>
      <c r="F54" s="29">
        <f t="shared" si="3"/>
        <v>2315.69</v>
      </c>
      <c r="G54" s="92" t="s">
        <v>478</v>
      </c>
      <c r="H54" s="93"/>
      <c r="I54" s="94"/>
    </row>
    <row r="55" spans="1:9" ht="14.25" customHeight="1">
      <c r="A55" s="64"/>
      <c r="B55" s="64" t="s">
        <v>21</v>
      </c>
      <c r="C55" s="64" t="s">
        <v>22</v>
      </c>
      <c r="D55" s="65">
        <f>SUM(D43:D54)</f>
        <v>33</v>
      </c>
      <c r="E55" s="64"/>
      <c r="F55" s="64">
        <f>SUM(F43:F54)</f>
        <v>5878.29</v>
      </c>
      <c r="G55" s="96"/>
      <c r="H55" s="97"/>
      <c r="I55" s="98"/>
    </row>
    <row r="56" spans="1:9" ht="15.75">
      <c r="A56" s="29"/>
      <c r="B56" s="95" t="s">
        <v>749</v>
      </c>
      <c r="C56" s="93"/>
      <c r="D56" s="93"/>
      <c r="E56" s="93"/>
      <c r="F56" s="93"/>
      <c r="G56" s="93"/>
      <c r="H56" s="93"/>
      <c r="I56" s="94"/>
    </row>
    <row r="57" spans="1:9" ht="15">
      <c r="A57" s="29"/>
      <c r="B57" s="14" t="s">
        <v>752</v>
      </c>
      <c r="C57" s="29" t="s">
        <v>22</v>
      </c>
      <c r="D57" s="31">
        <v>4</v>
      </c>
      <c r="E57" s="43">
        <v>2448.53</v>
      </c>
      <c r="F57" s="29">
        <f>D57*E57</f>
        <v>9794.12</v>
      </c>
      <c r="G57" s="104" t="s">
        <v>751</v>
      </c>
      <c r="H57" s="104"/>
      <c r="I57" s="104"/>
    </row>
    <row r="58" spans="1:9" ht="15.75">
      <c r="A58" s="64"/>
      <c r="B58" s="64" t="s">
        <v>23</v>
      </c>
      <c r="C58" s="64" t="s">
        <v>22</v>
      </c>
      <c r="D58" s="65">
        <f>SUM(D57:D57)</f>
        <v>4</v>
      </c>
      <c r="E58" s="64"/>
      <c r="F58" s="70">
        <f>SUM(F57:F57)</f>
        <v>9794.12</v>
      </c>
      <c r="G58" s="96"/>
      <c r="H58" s="97"/>
      <c r="I58" s="98"/>
    </row>
    <row r="59" spans="1:9" ht="15.75">
      <c r="A59" s="29"/>
      <c r="B59" s="95" t="s">
        <v>47</v>
      </c>
      <c r="C59" s="93"/>
      <c r="D59" s="93"/>
      <c r="E59" s="93"/>
      <c r="F59" s="93"/>
      <c r="G59" s="93"/>
      <c r="H59" s="93"/>
      <c r="I59" s="94"/>
    </row>
    <row r="60" spans="1:9" ht="15">
      <c r="A60" s="29"/>
      <c r="B60" s="14" t="s">
        <v>747</v>
      </c>
      <c r="C60" s="29" t="s">
        <v>22</v>
      </c>
      <c r="D60" s="31">
        <v>63</v>
      </c>
      <c r="E60" s="29">
        <v>415</v>
      </c>
      <c r="F60" s="29">
        <f>D60*E60</f>
        <v>26145</v>
      </c>
      <c r="G60" s="63" t="s">
        <v>600</v>
      </c>
      <c r="H60" s="60"/>
      <c r="I60" s="61"/>
    </row>
    <row r="61" spans="1:9" ht="15">
      <c r="A61" s="29"/>
      <c r="B61" s="14" t="s">
        <v>65</v>
      </c>
      <c r="C61" s="29" t="s">
        <v>22</v>
      </c>
      <c r="D61" s="31">
        <v>3</v>
      </c>
      <c r="E61" s="29">
        <v>4869.04</v>
      </c>
      <c r="F61" s="29">
        <f>D61*E61</f>
        <v>14607.119999999999</v>
      </c>
      <c r="G61" s="63" t="s">
        <v>761</v>
      </c>
      <c r="H61" s="60"/>
      <c r="I61" s="61"/>
    </row>
    <row r="62" spans="1:9" ht="15.75">
      <c r="A62" s="64"/>
      <c r="B62" s="64" t="s">
        <v>23</v>
      </c>
      <c r="C62" s="64" t="s">
        <v>22</v>
      </c>
      <c r="D62" s="65">
        <f>SUM(D60:D61)</f>
        <v>66</v>
      </c>
      <c r="E62" s="64"/>
      <c r="F62" s="70">
        <f>SUM(F60:F61)</f>
        <v>40752.119999999995</v>
      </c>
      <c r="G62" s="96"/>
      <c r="H62" s="97"/>
      <c r="I62" s="98"/>
    </row>
    <row r="63" spans="1:9" ht="15.75">
      <c r="A63" s="29"/>
      <c r="B63" s="95" t="s">
        <v>28</v>
      </c>
      <c r="C63" s="93"/>
      <c r="D63" s="93"/>
      <c r="E63" s="93"/>
      <c r="F63" s="93"/>
      <c r="G63" s="93"/>
      <c r="H63" s="93"/>
      <c r="I63" s="94"/>
    </row>
    <row r="64" spans="1:9" ht="15">
      <c r="A64" s="29"/>
      <c r="B64" s="14" t="s">
        <v>65</v>
      </c>
      <c r="C64" s="29" t="s">
        <v>22</v>
      </c>
      <c r="D64" s="31">
        <v>1</v>
      </c>
      <c r="E64" s="43">
        <v>1388.03</v>
      </c>
      <c r="F64" s="29">
        <f>D64*E64</f>
        <v>1388.03</v>
      </c>
      <c r="G64" s="63" t="s">
        <v>762</v>
      </c>
      <c r="H64" s="60"/>
      <c r="I64" s="61"/>
    </row>
    <row r="65" spans="1:9" ht="15.75">
      <c r="A65" s="64"/>
      <c r="B65" s="64" t="s">
        <v>23</v>
      </c>
      <c r="C65" s="64" t="s">
        <v>22</v>
      </c>
      <c r="D65" s="65">
        <f>SUM(D64:D64)</f>
        <v>1</v>
      </c>
      <c r="E65" s="64"/>
      <c r="F65" s="70">
        <f>SUM(F64:F64)</f>
        <v>1388.03</v>
      </c>
      <c r="G65" s="96"/>
      <c r="H65" s="97"/>
      <c r="I65" s="98"/>
    </row>
    <row r="66" spans="1:9" ht="15.75">
      <c r="A66" s="29"/>
      <c r="B66" s="95" t="s">
        <v>758</v>
      </c>
      <c r="C66" s="93"/>
      <c r="D66" s="93"/>
      <c r="E66" s="93"/>
      <c r="F66" s="93"/>
      <c r="G66" s="93"/>
      <c r="H66" s="93"/>
      <c r="I66" s="94"/>
    </row>
    <row r="67" spans="1:9" ht="15">
      <c r="A67" s="29"/>
      <c r="B67" s="14" t="s">
        <v>219</v>
      </c>
      <c r="C67" s="29" t="s">
        <v>22</v>
      </c>
      <c r="D67" s="31">
        <v>1</v>
      </c>
      <c r="E67" s="29">
        <v>7382.78</v>
      </c>
      <c r="F67" s="29">
        <f>D67*E67</f>
        <v>7382.78</v>
      </c>
      <c r="G67" s="63" t="s">
        <v>150</v>
      </c>
      <c r="H67" s="60"/>
      <c r="I67" s="61"/>
    </row>
    <row r="68" spans="1:9" ht="15.75">
      <c r="A68" s="64"/>
      <c r="B68" s="64" t="s">
        <v>23</v>
      </c>
      <c r="C68" s="64" t="s">
        <v>22</v>
      </c>
      <c r="D68" s="65">
        <f>SUM(D67:D67)</f>
        <v>1</v>
      </c>
      <c r="E68" s="64"/>
      <c r="F68" s="70">
        <f>SUM(F67:F67)</f>
        <v>7382.78</v>
      </c>
      <c r="G68" s="96"/>
      <c r="H68" s="97"/>
      <c r="I68" s="98"/>
    </row>
    <row r="69" spans="1:9" ht="15.75">
      <c r="A69" s="29"/>
      <c r="B69" s="95" t="s">
        <v>189</v>
      </c>
      <c r="C69" s="93"/>
      <c r="D69" s="93"/>
      <c r="E69" s="93"/>
      <c r="F69" s="93"/>
      <c r="G69" s="93"/>
      <c r="H69" s="93"/>
      <c r="I69" s="94"/>
    </row>
    <row r="70" spans="1:9" ht="15">
      <c r="A70" s="29"/>
      <c r="B70" s="14" t="s">
        <v>755</v>
      </c>
      <c r="C70" s="29" t="s">
        <v>22</v>
      </c>
      <c r="D70" s="31">
        <v>5</v>
      </c>
      <c r="E70" s="29">
        <v>2777</v>
      </c>
      <c r="F70" s="29">
        <f>D70*E70</f>
        <v>13885</v>
      </c>
      <c r="G70" s="63" t="s">
        <v>764</v>
      </c>
      <c r="H70" s="60"/>
      <c r="I70" s="61"/>
    </row>
    <row r="71" spans="1:9" ht="15.75">
      <c r="A71" s="64"/>
      <c r="B71" s="64" t="s">
        <v>23</v>
      </c>
      <c r="C71" s="64" t="s">
        <v>22</v>
      </c>
      <c r="D71" s="65">
        <f>SUM(D70:D70)</f>
        <v>5</v>
      </c>
      <c r="E71" s="64"/>
      <c r="F71" s="70">
        <f>SUM(F70:F70)</f>
        <v>13885</v>
      </c>
      <c r="G71" s="96"/>
      <c r="H71" s="97"/>
      <c r="I71" s="98"/>
    </row>
    <row r="72" spans="1:9" ht="15.75">
      <c r="A72" s="29"/>
      <c r="B72" s="95" t="s">
        <v>765</v>
      </c>
      <c r="C72" s="102"/>
      <c r="D72" s="102"/>
      <c r="E72" s="102"/>
      <c r="F72" s="102"/>
      <c r="G72" s="102"/>
      <c r="H72" s="102"/>
      <c r="I72" s="103"/>
    </row>
    <row r="73" spans="1:9" ht="15">
      <c r="A73" s="29"/>
      <c r="B73" s="14" t="s">
        <v>755</v>
      </c>
      <c r="C73" s="29" t="s">
        <v>22</v>
      </c>
      <c r="D73" s="31">
        <v>238</v>
      </c>
      <c r="E73" s="29">
        <v>517.08</v>
      </c>
      <c r="F73" s="29">
        <f>D73*E73</f>
        <v>123065.04000000001</v>
      </c>
      <c r="G73" s="63" t="s">
        <v>766</v>
      </c>
      <c r="H73" s="60"/>
      <c r="I73" s="61"/>
    </row>
    <row r="74" spans="1:9" ht="15.75">
      <c r="A74" s="64"/>
      <c r="B74" s="64" t="s">
        <v>23</v>
      </c>
      <c r="C74" s="64" t="s">
        <v>22</v>
      </c>
      <c r="D74" s="65">
        <f>SUM(D73:D73)</f>
        <v>238</v>
      </c>
      <c r="E74" s="64"/>
      <c r="F74" s="70">
        <f>SUM(F73:F73)</f>
        <v>123065.04000000001</v>
      </c>
      <c r="G74" s="96"/>
      <c r="H74" s="97"/>
      <c r="I74" s="98"/>
    </row>
    <row r="75" spans="1:9" ht="16.5" customHeight="1">
      <c r="A75" s="29"/>
      <c r="B75" s="95" t="s">
        <v>29</v>
      </c>
      <c r="C75" s="93"/>
      <c r="D75" s="93"/>
      <c r="E75" s="93"/>
      <c r="F75" s="93"/>
      <c r="G75" s="93"/>
      <c r="H75" s="93"/>
      <c r="I75" s="94"/>
    </row>
    <row r="76" spans="1:9" ht="13.5" customHeight="1">
      <c r="A76" s="29"/>
      <c r="B76" s="14" t="s">
        <v>726</v>
      </c>
      <c r="C76" s="29" t="s">
        <v>22</v>
      </c>
      <c r="D76" s="31">
        <v>1</v>
      </c>
      <c r="E76" s="29">
        <v>582.6</v>
      </c>
      <c r="F76" s="29">
        <f>D76*E76</f>
        <v>582.6</v>
      </c>
      <c r="G76" s="92" t="s">
        <v>468</v>
      </c>
      <c r="H76" s="93"/>
      <c r="I76" s="94"/>
    </row>
    <row r="77" spans="1:9" ht="13.5" customHeight="1">
      <c r="A77" s="29"/>
      <c r="B77" s="30" t="s">
        <v>55</v>
      </c>
      <c r="C77" s="29" t="s">
        <v>22</v>
      </c>
      <c r="D77" s="31">
        <v>1</v>
      </c>
      <c r="E77" s="31">
        <v>11.45</v>
      </c>
      <c r="F77" s="29">
        <f>D77*E77</f>
        <v>11.45</v>
      </c>
      <c r="G77" s="63"/>
      <c r="H77" s="60"/>
      <c r="I77" s="61"/>
    </row>
    <row r="78" spans="1:9" ht="16.5" customHeight="1">
      <c r="A78" s="64"/>
      <c r="B78" s="64" t="s">
        <v>21</v>
      </c>
      <c r="C78" s="64"/>
      <c r="D78" s="65"/>
      <c r="E78" s="64"/>
      <c r="F78" s="70">
        <f>SUM(F76:F77)</f>
        <v>594.0500000000001</v>
      </c>
      <c r="G78" s="96"/>
      <c r="H78" s="97"/>
      <c r="I78" s="98"/>
    </row>
    <row r="79" spans="1:9" ht="15.75">
      <c r="A79" s="32"/>
      <c r="B79" s="32" t="s">
        <v>32</v>
      </c>
      <c r="C79" s="32"/>
      <c r="D79" s="41"/>
      <c r="E79" s="32"/>
      <c r="F79" s="33">
        <f>F78+F55+F41+F30+F18+F58+F62+F65+F68+F71+F74</f>
        <v>377168.17000000004</v>
      </c>
      <c r="G79" s="89"/>
      <c r="H79" s="90"/>
      <c r="I79" s="91"/>
    </row>
    <row r="80" spans="1:9" ht="15.75">
      <c r="A80" s="34"/>
      <c r="B80" s="35" t="s">
        <v>33</v>
      </c>
      <c r="C80" s="35"/>
      <c r="D80" s="35"/>
      <c r="E80" s="35"/>
      <c r="F80" s="35"/>
      <c r="G80" s="35"/>
      <c r="H80" s="35"/>
      <c r="I80" s="34"/>
    </row>
    <row r="81" spans="1:9" ht="15.75">
      <c r="A81" s="34"/>
      <c r="B81" s="35" t="s">
        <v>34</v>
      </c>
      <c r="C81" s="35"/>
      <c r="D81" s="35"/>
      <c r="E81" s="35"/>
      <c r="F81" s="35"/>
      <c r="G81" s="35" t="s">
        <v>35</v>
      </c>
      <c r="H81" s="35"/>
      <c r="I81" s="34"/>
    </row>
    <row r="82" spans="2:8" ht="12.75">
      <c r="B82" s="1"/>
      <c r="C82" s="1"/>
      <c r="D82" s="1"/>
      <c r="E82" s="1"/>
      <c r="F82" s="1"/>
      <c r="G82" s="1"/>
      <c r="H82" s="1"/>
    </row>
  </sheetData>
  <sheetProtection/>
  <mergeCells count="59">
    <mergeCell ref="B72:I72"/>
    <mergeCell ref="G74:I74"/>
    <mergeCell ref="G58:I58"/>
    <mergeCell ref="B59:I59"/>
    <mergeCell ref="G62:I62"/>
    <mergeCell ref="B66:I66"/>
    <mergeCell ref="G68:I68"/>
    <mergeCell ref="B63:I63"/>
    <mergeCell ref="G65:I65"/>
    <mergeCell ref="A1:I1"/>
    <mergeCell ref="A2:I2"/>
    <mergeCell ref="A3:I3"/>
    <mergeCell ref="G4:I4"/>
    <mergeCell ref="G5:I5"/>
    <mergeCell ref="B7:I7"/>
    <mergeCell ref="G9:I9"/>
    <mergeCell ref="G11:I11"/>
    <mergeCell ref="G17:I17"/>
    <mergeCell ref="G18:I18"/>
    <mergeCell ref="B19:I19"/>
    <mergeCell ref="G10:I10"/>
    <mergeCell ref="G21:I21"/>
    <mergeCell ref="G22:I22"/>
    <mergeCell ref="G23:I23"/>
    <mergeCell ref="B69:I69"/>
    <mergeCell ref="G24:I24"/>
    <mergeCell ref="G26:I26"/>
    <mergeCell ref="G28:I28"/>
    <mergeCell ref="G29:I29"/>
    <mergeCell ref="G27:I27"/>
    <mergeCell ref="G25:I25"/>
    <mergeCell ref="G47:I47"/>
    <mergeCell ref="G30:I30"/>
    <mergeCell ref="B31:I31"/>
    <mergeCell ref="G37:I37"/>
    <mergeCell ref="G38:I38"/>
    <mergeCell ref="G40:I40"/>
    <mergeCell ref="G41:I41"/>
    <mergeCell ref="G39:I39"/>
    <mergeCell ref="G57:I57"/>
    <mergeCell ref="G71:I71"/>
    <mergeCell ref="B42:I42"/>
    <mergeCell ref="G43:I43"/>
    <mergeCell ref="G46:I46"/>
    <mergeCell ref="G48:I48"/>
    <mergeCell ref="G49:I49"/>
    <mergeCell ref="G50:I50"/>
    <mergeCell ref="G44:I44"/>
    <mergeCell ref="G45:I45"/>
    <mergeCell ref="G79:I79"/>
    <mergeCell ref="G76:I76"/>
    <mergeCell ref="G51:I51"/>
    <mergeCell ref="G78:I78"/>
    <mergeCell ref="G52:I52"/>
    <mergeCell ref="G53:I53"/>
    <mergeCell ref="G54:I54"/>
    <mergeCell ref="G55:I55"/>
    <mergeCell ref="B75:I75"/>
    <mergeCell ref="B56:I56"/>
  </mergeCells>
  <printOptions/>
  <pageMargins left="0.28" right="0.18" top="0.22" bottom="0.23" header="0.2" footer="0.2"/>
  <pageSetup fitToHeight="0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00"/>
  <sheetViews>
    <sheetView zoomScalePageLayoutView="0" workbookViewId="0" topLeftCell="A89">
      <selection activeCell="A96" sqref="A8:I96"/>
    </sheetView>
  </sheetViews>
  <sheetFormatPr defaultColWidth="9.140625" defaultRowHeight="12.75"/>
  <cols>
    <col min="1" max="1" width="5.28125" style="0" customWidth="1"/>
    <col min="2" max="2" width="37.57421875" style="0" customWidth="1"/>
    <col min="3" max="3" width="7.28125" style="0" customWidth="1"/>
    <col min="4" max="4" width="10.57421875" style="0" customWidth="1"/>
    <col min="5" max="5" width="9.57421875" style="0" customWidth="1"/>
    <col min="6" max="6" width="13.8515625" style="0" customWidth="1"/>
    <col min="9" max="9" width="22.00390625" style="0" customWidth="1"/>
  </cols>
  <sheetData>
    <row r="1" spans="1:9" ht="12" customHeight="1">
      <c r="A1" s="83" t="s">
        <v>3</v>
      </c>
      <c r="B1" s="84"/>
      <c r="C1" s="84"/>
      <c r="D1" s="84"/>
      <c r="E1" s="84"/>
      <c r="F1" s="84"/>
      <c r="G1" s="84"/>
      <c r="H1" s="84"/>
      <c r="I1" s="85"/>
    </row>
    <row r="2" spans="1:10" ht="15.75">
      <c r="A2" s="83" t="s">
        <v>665</v>
      </c>
      <c r="B2" s="84"/>
      <c r="C2" s="84"/>
      <c r="D2" s="84"/>
      <c r="E2" s="84"/>
      <c r="F2" s="84"/>
      <c r="G2" s="84"/>
      <c r="H2" s="84"/>
      <c r="I2" s="85"/>
      <c r="J2" s="5" t="s">
        <v>40</v>
      </c>
    </row>
    <row r="3" spans="1:10" ht="15.75">
      <c r="A3" s="86" t="s">
        <v>4</v>
      </c>
      <c r="B3" s="87"/>
      <c r="C3" s="87"/>
      <c r="D3" s="87"/>
      <c r="E3" s="87"/>
      <c r="F3" s="87"/>
      <c r="G3" s="87"/>
      <c r="H3" s="87"/>
      <c r="I3" s="88"/>
      <c r="J3" s="4" t="s">
        <v>70</v>
      </c>
    </row>
    <row r="4" spans="1:10" ht="15.75">
      <c r="A4" s="32" t="s">
        <v>5</v>
      </c>
      <c r="B4" s="32" t="s">
        <v>6</v>
      </c>
      <c r="C4" s="32" t="s">
        <v>7</v>
      </c>
      <c r="D4" s="32" t="s">
        <v>8</v>
      </c>
      <c r="E4" s="32" t="s">
        <v>9</v>
      </c>
      <c r="F4" s="32" t="s">
        <v>10</v>
      </c>
      <c r="G4" s="105" t="s">
        <v>11</v>
      </c>
      <c r="H4" s="106"/>
      <c r="I4" s="107"/>
      <c r="J4" s="6" t="s">
        <v>36</v>
      </c>
    </row>
    <row r="5" spans="1:9" ht="14.25" customHeight="1">
      <c r="A5" s="32" t="s">
        <v>38</v>
      </c>
      <c r="B5" s="32" t="s">
        <v>12</v>
      </c>
      <c r="C5" s="32" t="s">
        <v>13</v>
      </c>
      <c r="D5" s="32" t="s">
        <v>14</v>
      </c>
      <c r="E5" s="32"/>
      <c r="F5" s="32"/>
      <c r="G5" s="105"/>
      <c r="H5" s="106"/>
      <c r="I5" s="107"/>
    </row>
    <row r="6" spans="1:9" ht="15.75" customHeight="1">
      <c r="A6" s="7"/>
      <c r="B6" s="8" t="s">
        <v>15</v>
      </c>
      <c r="C6" s="7"/>
      <c r="D6" s="7"/>
      <c r="E6" s="7"/>
      <c r="F6" s="7"/>
      <c r="G6" s="7"/>
      <c r="H6" s="7"/>
      <c r="I6" s="7"/>
    </row>
    <row r="7" spans="1:13" ht="15.75" customHeight="1">
      <c r="A7" s="7"/>
      <c r="B7" s="80" t="s">
        <v>16</v>
      </c>
      <c r="C7" s="81"/>
      <c r="D7" s="81"/>
      <c r="E7" s="81"/>
      <c r="F7" s="81"/>
      <c r="G7" s="81"/>
      <c r="H7" s="81"/>
      <c r="I7" s="82"/>
      <c r="J7" s="42" t="s">
        <v>2</v>
      </c>
      <c r="K7" s="42" t="s">
        <v>518</v>
      </c>
      <c r="L7" s="42" t="s">
        <v>519</v>
      </c>
      <c r="M7" s="42" t="s">
        <v>206</v>
      </c>
    </row>
    <row r="8" spans="1:9" ht="15" customHeight="1">
      <c r="A8" s="67"/>
      <c r="B8" s="14" t="s">
        <v>680</v>
      </c>
      <c r="C8" s="29" t="s">
        <v>17</v>
      </c>
      <c r="D8" s="54">
        <v>6.3</v>
      </c>
      <c r="E8" s="29">
        <v>232</v>
      </c>
      <c r="F8" s="29">
        <f aca="true" t="shared" si="0" ref="F8:F21">D8*E8</f>
        <v>1461.6</v>
      </c>
      <c r="G8" s="63" t="s">
        <v>20</v>
      </c>
      <c r="H8" s="60"/>
      <c r="I8" s="61"/>
    </row>
    <row r="9" spans="1:9" ht="15" customHeight="1">
      <c r="A9" s="67"/>
      <c r="B9" s="14" t="s">
        <v>690</v>
      </c>
      <c r="C9" s="29" t="s">
        <v>17</v>
      </c>
      <c r="D9" s="54">
        <v>1.5</v>
      </c>
      <c r="E9" s="29">
        <v>232</v>
      </c>
      <c r="F9" s="29">
        <f t="shared" si="0"/>
        <v>348</v>
      </c>
      <c r="G9" s="92" t="s">
        <v>478</v>
      </c>
      <c r="H9" s="93"/>
      <c r="I9" s="94"/>
    </row>
    <row r="10" spans="1:9" ht="15" customHeight="1">
      <c r="A10" s="67"/>
      <c r="B10" s="14" t="s">
        <v>687</v>
      </c>
      <c r="C10" s="29" t="s">
        <v>17</v>
      </c>
      <c r="D10" s="54">
        <v>4</v>
      </c>
      <c r="E10" s="29">
        <v>232</v>
      </c>
      <c r="F10" s="29">
        <f t="shared" si="0"/>
        <v>928</v>
      </c>
      <c r="G10" s="63" t="s">
        <v>686</v>
      </c>
      <c r="H10" s="60"/>
      <c r="I10" s="61"/>
    </row>
    <row r="11" spans="1:9" ht="14.25" customHeight="1">
      <c r="A11" s="29"/>
      <c r="B11" s="14" t="s">
        <v>602</v>
      </c>
      <c r="C11" s="29" t="s">
        <v>17</v>
      </c>
      <c r="D11" s="52">
        <v>0.5</v>
      </c>
      <c r="E11" s="29">
        <v>232</v>
      </c>
      <c r="F11" s="29">
        <f t="shared" si="0"/>
        <v>116</v>
      </c>
      <c r="G11" s="92" t="s">
        <v>478</v>
      </c>
      <c r="H11" s="93"/>
      <c r="I11" s="94"/>
    </row>
    <row r="12" spans="1:11" ht="15">
      <c r="A12" s="29"/>
      <c r="B12" s="14" t="s">
        <v>685</v>
      </c>
      <c r="C12" s="29" t="s">
        <v>17</v>
      </c>
      <c r="D12" s="31">
        <v>8.5</v>
      </c>
      <c r="E12" s="29">
        <v>232</v>
      </c>
      <c r="F12" s="29">
        <f t="shared" si="0"/>
        <v>1972</v>
      </c>
      <c r="G12" s="92" t="s">
        <v>684</v>
      </c>
      <c r="H12" s="93"/>
      <c r="I12" s="94"/>
      <c r="J12" s="3"/>
      <c r="K12" s="3"/>
    </row>
    <row r="13" spans="1:11" ht="15">
      <c r="A13" s="29"/>
      <c r="B13" s="14" t="s">
        <v>701</v>
      </c>
      <c r="C13" s="29" t="s">
        <v>17</v>
      </c>
      <c r="D13" s="31">
        <v>12</v>
      </c>
      <c r="E13" s="29">
        <v>232</v>
      </c>
      <c r="F13" s="29">
        <f t="shared" si="0"/>
        <v>2784</v>
      </c>
      <c r="G13" s="63" t="s">
        <v>64</v>
      </c>
      <c r="H13" s="60"/>
      <c r="I13" s="61"/>
      <c r="J13" s="3"/>
      <c r="K13" s="3"/>
    </row>
    <row r="14" spans="1:9" ht="14.25" customHeight="1">
      <c r="A14" s="29"/>
      <c r="B14" s="14" t="s">
        <v>700</v>
      </c>
      <c r="C14" s="29" t="s">
        <v>17</v>
      </c>
      <c r="D14" s="52">
        <v>1</v>
      </c>
      <c r="E14" s="29">
        <v>232</v>
      </c>
      <c r="F14" s="29">
        <f t="shared" si="0"/>
        <v>232</v>
      </c>
      <c r="G14" s="63" t="s">
        <v>37</v>
      </c>
      <c r="H14" s="60"/>
      <c r="I14" s="61"/>
    </row>
    <row r="15" spans="1:9" ht="15">
      <c r="A15" s="29"/>
      <c r="B15" s="14" t="s">
        <v>696</v>
      </c>
      <c r="C15" s="29" t="s">
        <v>17</v>
      </c>
      <c r="D15" s="31">
        <v>8</v>
      </c>
      <c r="E15" s="29">
        <v>232</v>
      </c>
      <c r="F15" s="29">
        <f t="shared" si="0"/>
        <v>1856</v>
      </c>
      <c r="G15" s="63" t="s">
        <v>697</v>
      </c>
      <c r="H15" s="60"/>
      <c r="I15" s="61"/>
    </row>
    <row r="16" spans="1:11" ht="15">
      <c r="A16" s="29"/>
      <c r="B16" s="14" t="s">
        <v>706</v>
      </c>
      <c r="C16" s="29" t="s">
        <v>17</v>
      </c>
      <c r="D16" s="31">
        <v>30</v>
      </c>
      <c r="E16" s="29">
        <v>232</v>
      </c>
      <c r="F16" s="29">
        <f t="shared" si="0"/>
        <v>6960</v>
      </c>
      <c r="G16" s="63" t="s">
        <v>264</v>
      </c>
      <c r="H16" s="60"/>
      <c r="I16" s="61"/>
      <c r="J16" s="3"/>
      <c r="K16" s="3"/>
    </row>
    <row r="17" spans="1:11" ht="15">
      <c r="A17" s="29"/>
      <c r="B17" s="14" t="s">
        <v>698</v>
      </c>
      <c r="C17" s="29" t="s">
        <v>17</v>
      </c>
      <c r="D17" s="31">
        <v>3</v>
      </c>
      <c r="E17" s="29">
        <v>232</v>
      </c>
      <c r="F17" s="29">
        <f t="shared" si="0"/>
        <v>696</v>
      </c>
      <c r="G17" s="63" t="s">
        <v>699</v>
      </c>
      <c r="H17" s="60"/>
      <c r="I17" s="61"/>
      <c r="J17" s="3"/>
      <c r="K17" s="3"/>
    </row>
    <row r="18" spans="1:11" ht="15">
      <c r="A18" s="29"/>
      <c r="B18" s="14" t="s">
        <v>702</v>
      </c>
      <c r="C18" s="29" t="s">
        <v>17</v>
      </c>
      <c r="D18" s="31">
        <v>50</v>
      </c>
      <c r="E18" s="29">
        <v>405.61</v>
      </c>
      <c r="F18" s="29">
        <f t="shared" si="0"/>
        <v>20280.5</v>
      </c>
      <c r="G18" s="63" t="s">
        <v>361</v>
      </c>
      <c r="H18" s="60"/>
      <c r="I18" s="61"/>
      <c r="J18" s="3"/>
      <c r="K18" s="3"/>
    </row>
    <row r="19" spans="1:11" ht="15">
      <c r="A19" s="29"/>
      <c r="B19" s="14" t="s">
        <v>705</v>
      </c>
      <c r="C19" s="29" t="s">
        <v>17</v>
      </c>
      <c r="D19" s="31">
        <v>3</v>
      </c>
      <c r="E19" s="29">
        <v>232</v>
      </c>
      <c r="F19" s="29">
        <f t="shared" si="0"/>
        <v>696</v>
      </c>
      <c r="G19" s="92" t="s">
        <v>478</v>
      </c>
      <c r="H19" s="93"/>
      <c r="I19" s="94"/>
      <c r="J19" s="3"/>
      <c r="K19" s="3"/>
    </row>
    <row r="20" spans="1:11" ht="15">
      <c r="A20" s="29"/>
      <c r="B20" s="14" t="s">
        <v>703</v>
      </c>
      <c r="C20" s="29" t="s">
        <v>17</v>
      </c>
      <c r="D20" s="31">
        <v>70</v>
      </c>
      <c r="E20" s="29">
        <v>459.41</v>
      </c>
      <c r="F20" s="29">
        <f t="shared" si="0"/>
        <v>32158.7</v>
      </c>
      <c r="G20" s="63" t="s">
        <v>361</v>
      </c>
      <c r="H20" s="60"/>
      <c r="I20" s="61"/>
      <c r="J20" s="3"/>
      <c r="K20" s="3"/>
    </row>
    <row r="21" spans="1:11" ht="15">
      <c r="A21" s="29"/>
      <c r="B21" s="14" t="s">
        <v>693</v>
      </c>
      <c r="C21" s="29" t="s">
        <v>17</v>
      </c>
      <c r="D21" s="31">
        <v>101</v>
      </c>
      <c r="E21" s="29">
        <v>232</v>
      </c>
      <c r="F21" s="29">
        <f t="shared" si="0"/>
        <v>23432</v>
      </c>
      <c r="G21" s="63" t="s">
        <v>694</v>
      </c>
      <c r="H21" s="60"/>
      <c r="I21" s="61"/>
      <c r="J21" s="3"/>
      <c r="K21" s="3"/>
    </row>
    <row r="22" spans="1:10" ht="18.75" customHeight="1">
      <c r="A22" s="29"/>
      <c r="B22" s="64" t="s">
        <v>21</v>
      </c>
      <c r="C22" s="64" t="s">
        <v>17</v>
      </c>
      <c r="D22" s="65">
        <f>SUM(D8:D21)</f>
        <v>298.8</v>
      </c>
      <c r="E22" s="64"/>
      <c r="F22" s="66">
        <f>SUM(F8:F21)</f>
        <v>93920.8</v>
      </c>
      <c r="G22" s="92"/>
      <c r="H22" s="93"/>
      <c r="I22" s="94"/>
      <c r="J22" s="2"/>
    </row>
    <row r="23" spans="1:9" ht="15.75">
      <c r="A23" s="29"/>
      <c r="B23" s="95" t="s">
        <v>24</v>
      </c>
      <c r="C23" s="102"/>
      <c r="D23" s="102"/>
      <c r="E23" s="102"/>
      <c r="F23" s="102"/>
      <c r="G23" s="102"/>
      <c r="H23" s="102"/>
      <c r="I23" s="103"/>
    </row>
    <row r="24" spans="1:9" ht="15">
      <c r="A24" s="67"/>
      <c r="B24" s="14" t="s">
        <v>701</v>
      </c>
      <c r="C24" s="29" t="s">
        <v>22</v>
      </c>
      <c r="D24" s="31">
        <v>1</v>
      </c>
      <c r="E24" s="29">
        <v>782</v>
      </c>
      <c r="F24" s="29">
        <f aca="true" t="shared" si="1" ref="F24:F37">D24*E24</f>
        <v>782</v>
      </c>
      <c r="G24" s="63" t="s">
        <v>64</v>
      </c>
      <c r="H24" s="60"/>
      <c r="I24" s="61"/>
    </row>
    <row r="25" spans="1:9" ht="15">
      <c r="A25" s="67"/>
      <c r="B25" s="14" t="s">
        <v>700</v>
      </c>
      <c r="C25" s="29" t="s">
        <v>22</v>
      </c>
      <c r="D25" s="31">
        <v>1</v>
      </c>
      <c r="E25" s="29">
        <v>782</v>
      </c>
      <c r="F25" s="29">
        <f t="shared" si="1"/>
        <v>782</v>
      </c>
      <c r="G25" s="92" t="s">
        <v>37</v>
      </c>
      <c r="H25" s="93"/>
      <c r="I25" s="94"/>
    </row>
    <row r="26" spans="1:9" ht="15">
      <c r="A26" s="67"/>
      <c r="B26" s="14" t="s">
        <v>698</v>
      </c>
      <c r="C26" s="29" t="s">
        <v>22</v>
      </c>
      <c r="D26" s="31">
        <v>2</v>
      </c>
      <c r="E26" s="29">
        <v>782</v>
      </c>
      <c r="F26" s="29">
        <f t="shared" si="1"/>
        <v>1564</v>
      </c>
      <c r="G26" s="92" t="s">
        <v>37</v>
      </c>
      <c r="H26" s="93"/>
      <c r="I26" s="94"/>
    </row>
    <row r="27" spans="1:9" ht="15">
      <c r="A27" s="67"/>
      <c r="B27" s="14" t="s">
        <v>695</v>
      </c>
      <c r="C27" s="29" t="s">
        <v>22</v>
      </c>
      <c r="D27" s="31">
        <v>3</v>
      </c>
      <c r="E27" s="29">
        <v>782</v>
      </c>
      <c r="F27" s="29">
        <f t="shared" si="1"/>
        <v>2346</v>
      </c>
      <c r="G27" s="92" t="s">
        <v>37</v>
      </c>
      <c r="H27" s="93"/>
      <c r="I27" s="94"/>
    </row>
    <row r="28" spans="1:9" ht="15">
      <c r="A28" s="67"/>
      <c r="B28" s="14" t="s">
        <v>693</v>
      </c>
      <c r="C28" s="29" t="s">
        <v>22</v>
      </c>
      <c r="D28" s="31">
        <v>2</v>
      </c>
      <c r="E28" s="29">
        <v>782</v>
      </c>
      <c r="F28" s="29">
        <f t="shared" si="1"/>
        <v>1564</v>
      </c>
      <c r="G28" s="63" t="s">
        <v>694</v>
      </c>
      <c r="H28" s="60"/>
      <c r="I28" s="61"/>
    </row>
    <row r="29" spans="1:9" ht="15">
      <c r="A29" s="67"/>
      <c r="B29" s="14" t="s">
        <v>717</v>
      </c>
      <c r="C29" s="29" t="s">
        <v>22</v>
      </c>
      <c r="D29" s="31">
        <v>1</v>
      </c>
      <c r="E29" s="29">
        <v>782</v>
      </c>
      <c r="F29" s="29">
        <f>D29*E29</f>
        <v>782</v>
      </c>
      <c r="G29" s="92" t="s">
        <v>37</v>
      </c>
      <c r="H29" s="93"/>
      <c r="I29" s="94"/>
    </row>
    <row r="30" spans="1:9" ht="15">
      <c r="A30" s="67"/>
      <c r="B30" s="14" t="s">
        <v>709</v>
      </c>
      <c r="C30" s="29" t="s">
        <v>22</v>
      </c>
      <c r="D30" s="31">
        <v>3</v>
      </c>
      <c r="E30" s="29">
        <v>782</v>
      </c>
      <c r="F30" s="29">
        <f t="shared" si="1"/>
        <v>2346</v>
      </c>
      <c r="G30" s="92" t="s">
        <v>37</v>
      </c>
      <c r="H30" s="93"/>
      <c r="I30" s="94"/>
    </row>
    <row r="31" spans="1:9" ht="15">
      <c r="A31" s="67"/>
      <c r="B31" s="14" t="s">
        <v>548</v>
      </c>
      <c r="C31" s="29" t="s">
        <v>22</v>
      </c>
      <c r="D31" s="31">
        <v>1</v>
      </c>
      <c r="E31" s="29">
        <v>782</v>
      </c>
      <c r="F31" s="29">
        <f>D31*E31</f>
        <v>782</v>
      </c>
      <c r="G31" s="92" t="s">
        <v>37</v>
      </c>
      <c r="H31" s="93"/>
      <c r="I31" s="94"/>
    </row>
    <row r="32" spans="1:9" ht="15">
      <c r="A32" s="67"/>
      <c r="B32" s="14" t="s">
        <v>443</v>
      </c>
      <c r="C32" s="29" t="s">
        <v>22</v>
      </c>
      <c r="D32" s="31">
        <v>1</v>
      </c>
      <c r="E32" s="29">
        <v>782</v>
      </c>
      <c r="F32" s="29">
        <f>D32*E32</f>
        <v>782</v>
      </c>
      <c r="G32" s="92" t="s">
        <v>37</v>
      </c>
      <c r="H32" s="93"/>
      <c r="I32" s="94"/>
    </row>
    <row r="33" spans="1:9" ht="15">
      <c r="A33" s="67"/>
      <c r="B33" s="14" t="s">
        <v>713</v>
      </c>
      <c r="C33" s="29" t="s">
        <v>22</v>
      </c>
      <c r="D33" s="31">
        <v>1</v>
      </c>
      <c r="E33" s="29">
        <v>782</v>
      </c>
      <c r="F33" s="29">
        <f t="shared" si="1"/>
        <v>782</v>
      </c>
      <c r="G33" s="92" t="s">
        <v>37</v>
      </c>
      <c r="H33" s="93"/>
      <c r="I33" s="94"/>
    </row>
    <row r="34" spans="1:9" ht="15">
      <c r="A34" s="67"/>
      <c r="B34" s="14" t="s">
        <v>674</v>
      </c>
      <c r="C34" s="29" t="s">
        <v>22</v>
      </c>
      <c r="D34" s="31">
        <v>3</v>
      </c>
      <c r="E34" s="29">
        <v>782</v>
      </c>
      <c r="F34" s="29">
        <f t="shared" si="1"/>
        <v>2346</v>
      </c>
      <c r="G34" s="92" t="s">
        <v>37</v>
      </c>
      <c r="H34" s="93"/>
      <c r="I34" s="94"/>
    </row>
    <row r="35" spans="1:9" ht="15">
      <c r="A35" s="67"/>
      <c r="B35" s="14" t="s">
        <v>719</v>
      </c>
      <c r="C35" s="29" t="s">
        <v>22</v>
      </c>
      <c r="D35" s="31">
        <v>1</v>
      </c>
      <c r="E35" s="29">
        <v>782</v>
      </c>
      <c r="F35" s="29">
        <f t="shared" si="1"/>
        <v>782</v>
      </c>
      <c r="G35" s="92" t="s">
        <v>37</v>
      </c>
      <c r="H35" s="93"/>
      <c r="I35" s="94"/>
    </row>
    <row r="36" spans="1:9" ht="15">
      <c r="A36" s="67"/>
      <c r="B36" s="14" t="s">
        <v>670</v>
      </c>
      <c r="C36" s="29" t="s">
        <v>22</v>
      </c>
      <c r="D36" s="31">
        <v>1</v>
      </c>
      <c r="E36" s="29">
        <v>782</v>
      </c>
      <c r="F36" s="29">
        <f>D36*E36</f>
        <v>782</v>
      </c>
      <c r="G36" s="92" t="s">
        <v>37</v>
      </c>
      <c r="H36" s="93"/>
      <c r="I36" s="94"/>
    </row>
    <row r="37" spans="1:9" ht="15">
      <c r="A37" s="67"/>
      <c r="B37" s="14" t="s">
        <v>710</v>
      </c>
      <c r="C37" s="29" t="s">
        <v>22</v>
      </c>
      <c r="D37" s="31">
        <v>1</v>
      </c>
      <c r="E37" s="29">
        <v>782</v>
      </c>
      <c r="F37" s="29">
        <f t="shared" si="1"/>
        <v>782</v>
      </c>
      <c r="G37" s="92" t="s">
        <v>37</v>
      </c>
      <c r="H37" s="93"/>
      <c r="I37" s="94"/>
    </row>
    <row r="38" spans="1:9" ht="15.75">
      <c r="A38" s="64"/>
      <c r="B38" s="64" t="s">
        <v>21</v>
      </c>
      <c r="C38" s="64" t="s">
        <v>22</v>
      </c>
      <c r="D38" s="65">
        <f>SUM(D24:D37)</f>
        <v>22</v>
      </c>
      <c r="E38" s="64"/>
      <c r="F38" s="64">
        <f>SUM(F24:F37)</f>
        <v>17204</v>
      </c>
      <c r="G38" s="96"/>
      <c r="H38" s="97"/>
      <c r="I38" s="98"/>
    </row>
    <row r="39" spans="1:9" ht="12" customHeight="1">
      <c r="A39" s="29"/>
      <c r="B39" s="95" t="s">
        <v>25</v>
      </c>
      <c r="C39" s="102"/>
      <c r="D39" s="102"/>
      <c r="E39" s="102"/>
      <c r="F39" s="102"/>
      <c r="G39" s="102"/>
      <c r="H39" s="102"/>
      <c r="I39" s="103"/>
    </row>
    <row r="40" spans="1:10" ht="15">
      <c r="A40" s="68"/>
      <c r="B40" s="14" t="s">
        <v>677</v>
      </c>
      <c r="C40" s="29" t="s">
        <v>22</v>
      </c>
      <c r="D40" s="31">
        <v>2</v>
      </c>
      <c r="E40" s="29">
        <v>171.64</v>
      </c>
      <c r="F40" s="29">
        <f aca="true" t="shared" si="2" ref="F40:F54">D40*E40</f>
        <v>343.28</v>
      </c>
      <c r="G40" s="63" t="s">
        <v>37</v>
      </c>
      <c r="H40" s="60"/>
      <c r="I40" s="61"/>
      <c r="J40" s="3"/>
    </row>
    <row r="41" spans="1:10" ht="15">
      <c r="A41" s="68"/>
      <c r="B41" s="14" t="s">
        <v>460</v>
      </c>
      <c r="C41" s="29" t="s">
        <v>22</v>
      </c>
      <c r="D41" s="31">
        <v>2</v>
      </c>
      <c r="E41" s="29">
        <v>171.64</v>
      </c>
      <c r="F41" s="29">
        <f t="shared" si="2"/>
        <v>343.28</v>
      </c>
      <c r="G41" s="63" t="s">
        <v>37</v>
      </c>
      <c r="H41" s="60"/>
      <c r="I41" s="61"/>
      <c r="J41" s="3"/>
    </row>
    <row r="42" spans="1:10" ht="15">
      <c r="A42" s="68"/>
      <c r="B42" s="29" t="s">
        <v>672</v>
      </c>
      <c r="C42" s="29" t="s">
        <v>22</v>
      </c>
      <c r="D42" s="31">
        <v>2</v>
      </c>
      <c r="E42" s="29">
        <v>171.64</v>
      </c>
      <c r="F42" s="29">
        <f>D42*E42</f>
        <v>343.28</v>
      </c>
      <c r="G42" s="63" t="s">
        <v>37</v>
      </c>
      <c r="H42" s="60"/>
      <c r="I42" s="61"/>
      <c r="J42" s="3"/>
    </row>
    <row r="43" spans="1:10" ht="15">
      <c r="A43" s="68"/>
      <c r="B43" s="29" t="s">
        <v>666</v>
      </c>
      <c r="C43" s="29" t="s">
        <v>22</v>
      </c>
      <c r="D43" s="31">
        <v>1</v>
      </c>
      <c r="E43" s="29">
        <v>171.64</v>
      </c>
      <c r="F43" s="29">
        <f>D43*E43</f>
        <v>171.64</v>
      </c>
      <c r="G43" s="63" t="s">
        <v>37</v>
      </c>
      <c r="H43" s="60"/>
      <c r="I43" s="61"/>
      <c r="J43" s="3"/>
    </row>
    <row r="44" spans="1:10" ht="31.5" customHeight="1">
      <c r="A44" s="68"/>
      <c r="B44" s="14" t="s">
        <v>714</v>
      </c>
      <c r="C44" s="29" t="s">
        <v>22</v>
      </c>
      <c r="D44" s="31">
        <v>6</v>
      </c>
      <c r="E44" s="29">
        <v>171.64</v>
      </c>
      <c r="F44" s="29">
        <f t="shared" si="2"/>
        <v>1029.84</v>
      </c>
      <c r="G44" s="63" t="s">
        <v>37</v>
      </c>
      <c r="H44" s="60"/>
      <c r="I44" s="61"/>
      <c r="J44" s="3"/>
    </row>
    <row r="45" spans="1:10" ht="15">
      <c r="A45" s="68"/>
      <c r="B45" s="29" t="s">
        <v>672</v>
      </c>
      <c r="C45" s="29" t="s">
        <v>22</v>
      </c>
      <c r="D45" s="31">
        <v>2</v>
      </c>
      <c r="E45" s="29">
        <v>171.64</v>
      </c>
      <c r="F45" s="29">
        <f>D45*E45</f>
        <v>343.28</v>
      </c>
      <c r="G45" s="63" t="s">
        <v>37</v>
      </c>
      <c r="H45" s="60"/>
      <c r="I45" s="61"/>
      <c r="J45" s="3"/>
    </row>
    <row r="46" spans="1:10" ht="15">
      <c r="A46" s="68"/>
      <c r="B46" s="29" t="s">
        <v>720</v>
      </c>
      <c r="C46" s="29" t="s">
        <v>22</v>
      </c>
      <c r="D46" s="31">
        <v>3</v>
      </c>
      <c r="E46" s="29">
        <v>171.64</v>
      </c>
      <c r="F46" s="29">
        <f>D46*E46</f>
        <v>514.92</v>
      </c>
      <c r="G46" s="63" t="s">
        <v>37</v>
      </c>
      <c r="H46" s="60"/>
      <c r="I46" s="61"/>
      <c r="J46" s="3"/>
    </row>
    <row r="47" spans="1:10" ht="15">
      <c r="A47" s="68"/>
      <c r="B47" s="29" t="s">
        <v>716</v>
      </c>
      <c r="C47" s="29" t="s">
        <v>22</v>
      </c>
      <c r="D47" s="31">
        <v>5</v>
      </c>
      <c r="E47" s="29">
        <v>171.64</v>
      </c>
      <c r="F47" s="29">
        <f t="shared" si="2"/>
        <v>858.1999999999999</v>
      </c>
      <c r="G47" s="63" t="s">
        <v>37</v>
      </c>
      <c r="H47" s="60"/>
      <c r="I47" s="61"/>
      <c r="J47" s="3"/>
    </row>
    <row r="48" spans="1:10" ht="15">
      <c r="A48" s="68"/>
      <c r="B48" s="29" t="s">
        <v>675</v>
      </c>
      <c r="C48" s="29" t="s">
        <v>22</v>
      </c>
      <c r="D48" s="31">
        <v>1</v>
      </c>
      <c r="E48" s="29">
        <v>171.64</v>
      </c>
      <c r="F48" s="29">
        <f t="shared" si="2"/>
        <v>171.64</v>
      </c>
      <c r="G48" s="63" t="s">
        <v>37</v>
      </c>
      <c r="H48" s="60"/>
      <c r="I48" s="61"/>
      <c r="J48" s="3"/>
    </row>
    <row r="49" spans="1:10" ht="15">
      <c r="A49" s="68"/>
      <c r="B49" s="29" t="s">
        <v>712</v>
      </c>
      <c r="C49" s="29" t="s">
        <v>22</v>
      </c>
      <c r="D49" s="31">
        <v>5</v>
      </c>
      <c r="E49" s="29">
        <v>171.64</v>
      </c>
      <c r="F49" s="29">
        <f t="shared" si="2"/>
        <v>858.1999999999999</v>
      </c>
      <c r="G49" s="63" t="s">
        <v>37</v>
      </c>
      <c r="H49" s="60"/>
      <c r="I49" s="61"/>
      <c r="J49" s="3"/>
    </row>
    <row r="50" spans="1:10" ht="15">
      <c r="A50" s="68"/>
      <c r="B50" s="29" t="s">
        <v>708</v>
      </c>
      <c r="C50" s="29" t="s">
        <v>22</v>
      </c>
      <c r="D50" s="31">
        <v>1</v>
      </c>
      <c r="E50" s="29">
        <v>171.64</v>
      </c>
      <c r="F50" s="29">
        <f>D50*E50</f>
        <v>171.64</v>
      </c>
      <c r="G50" s="63" t="s">
        <v>37</v>
      </c>
      <c r="H50" s="60"/>
      <c r="I50" s="61"/>
      <c r="J50" s="3"/>
    </row>
    <row r="51" spans="1:10" ht="15">
      <c r="A51" s="68"/>
      <c r="B51" s="29" t="s">
        <v>667</v>
      </c>
      <c r="C51" s="29" t="s">
        <v>22</v>
      </c>
      <c r="D51" s="31">
        <v>1</v>
      </c>
      <c r="E51" s="29">
        <v>171.64</v>
      </c>
      <c r="F51" s="29">
        <f t="shared" si="2"/>
        <v>171.64</v>
      </c>
      <c r="G51" s="63" t="s">
        <v>37</v>
      </c>
      <c r="H51" s="60"/>
      <c r="I51" s="61"/>
      <c r="J51" s="3"/>
    </row>
    <row r="52" spans="1:10" ht="15">
      <c r="A52" s="68"/>
      <c r="B52" s="29" t="s">
        <v>668</v>
      </c>
      <c r="C52" s="29" t="s">
        <v>22</v>
      </c>
      <c r="D52" s="31">
        <v>2</v>
      </c>
      <c r="E52" s="29">
        <v>171.64</v>
      </c>
      <c r="F52" s="29">
        <f>D52*E52</f>
        <v>343.28</v>
      </c>
      <c r="G52" s="63" t="s">
        <v>37</v>
      </c>
      <c r="H52" s="60"/>
      <c r="I52" s="61"/>
      <c r="J52" s="3"/>
    </row>
    <row r="53" spans="1:10" ht="15">
      <c r="A53" s="68"/>
      <c r="B53" s="29" t="s">
        <v>671</v>
      </c>
      <c r="C53" s="29" t="s">
        <v>22</v>
      </c>
      <c r="D53" s="31">
        <v>1</v>
      </c>
      <c r="E53" s="29">
        <v>171.64</v>
      </c>
      <c r="F53" s="29">
        <f>D53*E53</f>
        <v>171.64</v>
      </c>
      <c r="G53" s="63" t="s">
        <v>37</v>
      </c>
      <c r="H53" s="60"/>
      <c r="I53" s="61"/>
      <c r="J53" s="3"/>
    </row>
    <row r="54" spans="1:10" ht="15">
      <c r="A54" s="68"/>
      <c r="B54" s="29" t="s">
        <v>669</v>
      </c>
      <c r="C54" s="29" t="s">
        <v>22</v>
      </c>
      <c r="D54" s="31">
        <v>2</v>
      </c>
      <c r="E54" s="29">
        <v>171.64</v>
      </c>
      <c r="F54" s="29">
        <f t="shared" si="2"/>
        <v>343.28</v>
      </c>
      <c r="G54" s="63" t="s">
        <v>37</v>
      </c>
      <c r="H54" s="60"/>
      <c r="I54" s="61"/>
      <c r="J54" s="3"/>
    </row>
    <row r="55" spans="1:11" ht="15">
      <c r="A55" s="68"/>
      <c r="B55" s="14" t="s">
        <v>676</v>
      </c>
      <c r="C55" s="29" t="s">
        <v>22</v>
      </c>
      <c r="D55" s="31">
        <v>2</v>
      </c>
      <c r="E55" s="29">
        <v>171.64</v>
      </c>
      <c r="F55" s="29">
        <f>D55*E55</f>
        <v>343.28</v>
      </c>
      <c r="G55" s="92" t="s">
        <v>37</v>
      </c>
      <c r="H55" s="93"/>
      <c r="I55" s="94"/>
      <c r="J55" s="3"/>
      <c r="K55" s="3"/>
    </row>
    <row r="56" spans="1:11" ht="15">
      <c r="A56" s="68"/>
      <c r="B56" s="14" t="s">
        <v>721</v>
      </c>
      <c r="C56" s="29" t="s">
        <v>22</v>
      </c>
      <c r="D56" s="31">
        <v>3</v>
      </c>
      <c r="E56" s="29">
        <v>171.64</v>
      </c>
      <c r="F56" s="29">
        <f>D56*E56</f>
        <v>514.92</v>
      </c>
      <c r="G56" s="92" t="s">
        <v>37</v>
      </c>
      <c r="H56" s="93"/>
      <c r="I56" s="94"/>
      <c r="J56" s="3"/>
      <c r="K56" s="3"/>
    </row>
    <row r="57" spans="1:11" ht="15">
      <c r="A57" s="68"/>
      <c r="B57" s="14" t="s">
        <v>715</v>
      </c>
      <c r="C57" s="29" t="s">
        <v>22</v>
      </c>
      <c r="D57" s="31">
        <v>4</v>
      </c>
      <c r="E57" s="29">
        <v>171.64</v>
      </c>
      <c r="F57" s="29">
        <f>D57*E57</f>
        <v>686.56</v>
      </c>
      <c r="G57" s="92" t="s">
        <v>37</v>
      </c>
      <c r="H57" s="93"/>
      <c r="I57" s="94"/>
      <c r="J57" s="3"/>
      <c r="K57" s="3"/>
    </row>
    <row r="58" spans="1:11" ht="15">
      <c r="A58" s="68"/>
      <c r="B58" s="14" t="s">
        <v>711</v>
      </c>
      <c r="C58" s="29" t="s">
        <v>22</v>
      </c>
      <c r="D58" s="31">
        <v>4</v>
      </c>
      <c r="E58" s="29">
        <v>171.64</v>
      </c>
      <c r="F58" s="29">
        <f>D58*E58</f>
        <v>686.56</v>
      </c>
      <c r="G58" s="92" t="s">
        <v>37</v>
      </c>
      <c r="H58" s="93"/>
      <c r="I58" s="94"/>
      <c r="J58" s="3"/>
      <c r="K58" s="3"/>
    </row>
    <row r="59" spans="1:11" ht="15">
      <c r="A59" s="68"/>
      <c r="B59" s="14" t="s">
        <v>93</v>
      </c>
      <c r="C59" s="29" t="s">
        <v>22</v>
      </c>
      <c r="D59" s="31">
        <v>1</v>
      </c>
      <c r="E59" s="29">
        <v>171.64</v>
      </c>
      <c r="F59" s="29">
        <f>D59*E59</f>
        <v>171.64</v>
      </c>
      <c r="G59" s="92" t="s">
        <v>37</v>
      </c>
      <c r="H59" s="93"/>
      <c r="I59" s="94"/>
      <c r="J59" s="3"/>
      <c r="K59" s="3"/>
    </row>
    <row r="60" spans="1:9" ht="13.5" customHeight="1">
      <c r="A60" s="64"/>
      <c r="B60" s="64" t="s">
        <v>21</v>
      </c>
      <c r="C60" s="64" t="s">
        <v>22</v>
      </c>
      <c r="D60" s="65">
        <f>SUM(D40:D59)</f>
        <v>50</v>
      </c>
      <c r="E60" s="64"/>
      <c r="F60" s="64">
        <f>SUM(F40:F59)</f>
        <v>8581.999999999998</v>
      </c>
      <c r="G60" s="96"/>
      <c r="H60" s="97"/>
      <c r="I60" s="98"/>
    </row>
    <row r="61" spans="1:9" ht="15.75" customHeight="1">
      <c r="A61" s="29"/>
      <c r="B61" s="95" t="s">
        <v>26</v>
      </c>
      <c r="C61" s="102"/>
      <c r="D61" s="102"/>
      <c r="E61" s="102"/>
      <c r="F61" s="102"/>
      <c r="G61" s="102"/>
      <c r="H61" s="102"/>
      <c r="I61" s="103"/>
    </row>
    <row r="62" spans="1:9" ht="15">
      <c r="A62" s="67"/>
      <c r="B62" s="14" t="s">
        <v>718</v>
      </c>
      <c r="C62" s="29" t="s">
        <v>22</v>
      </c>
      <c r="D62" s="31">
        <v>1</v>
      </c>
      <c r="E62" s="29">
        <v>178.13</v>
      </c>
      <c r="F62" s="29">
        <f aca="true" t="shared" si="3" ref="F62:F76">D62*E62</f>
        <v>178.13</v>
      </c>
      <c r="G62" s="92" t="s">
        <v>478</v>
      </c>
      <c r="H62" s="93"/>
      <c r="I62" s="94"/>
    </row>
    <row r="63" spans="1:9" ht="15">
      <c r="A63" s="67"/>
      <c r="B63" s="14" t="s">
        <v>359</v>
      </c>
      <c r="C63" s="29" t="s">
        <v>22</v>
      </c>
      <c r="D63" s="31">
        <v>1</v>
      </c>
      <c r="E63" s="29">
        <v>178.13</v>
      </c>
      <c r="F63" s="29">
        <f>D63*E63</f>
        <v>178.13</v>
      </c>
      <c r="G63" s="92" t="s">
        <v>478</v>
      </c>
      <c r="H63" s="93"/>
      <c r="I63" s="94"/>
    </row>
    <row r="64" spans="1:9" ht="15">
      <c r="A64" s="67"/>
      <c r="B64" s="14" t="s">
        <v>509</v>
      </c>
      <c r="C64" s="29" t="s">
        <v>22</v>
      </c>
      <c r="D64" s="31">
        <v>1</v>
      </c>
      <c r="E64" s="29">
        <v>178.13</v>
      </c>
      <c r="F64" s="29">
        <f>D64*E64</f>
        <v>178.13</v>
      </c>
      <c r="G64" s="92" t="s">
        <v>554</v>
      </c>
      <c r="H64" s="93"/>
      <c r="I64" s="94"/>
    </row>
    <row r="65" spans="1:9" ht="15">
      <c r="A65" s="67"/>
      <c r="B65" s="14" t="s">
        <v>707</v>
      </c>
      <c r="C65" s="29" t="s">
        <v>22</v>
      </c>
      <c r="D65" s="31">
        <v>1</v>
      </c>
      <c r="E65" s="29">
        <v>178.13</v>
      </c>
      <c r="F65" s="29">
        <f t="shared" si="3"/>
        <v>178.13</v>
      </c>
      <c r="G65" s="92" t="s">
        <v>554</v>
      </c>
      <c r="H65" s="93"/>
      <c r="I65" s="94"/>
    </row>
    <row r="66" spans="1:9" ht="15">
      <c r="A66" s="67"/>
      <c r="B66" s="14" t="s">
        <v>701</v>
      </c>
      <c r="C66" s="29" t="s">
        <v>22</v>
      </c>
      <c r="D66" s="31">
        <v>5</v>
      </c>
      <c r="E66" s="29">
        <v>178.13</v>
      </c>
      <c r="F66" s="29">
        <f t="shared" si="3"/>
        <v>890.65</v>
      </c>
      <c r="G66" s="63" t="s">
        <v>694</v>
      </c>
      <c r="H66" s="60"/>
      <c r="I66" s="61"/>
    </row>
    <row r="67" spans="1:9" ht="15">
      <c r="A67" s="67"/>
      <c r="B67" s="14" t="s">
        <v>704</v>
      </c>
      <c r="C67" s="29" t="s">
        <v>22</v>
      </c>
      <c r="D67" s="31">
        <v>18</v>
      </c>
      <c r="E67" s="29">
        <v>178.13</v>
      </c>
      <c r="F67" s="29">
        <f>D67*E67</f>
        <v>3206.34</v>
      </c>
      <c r="G67" s="92" t="s">
        <v>478</v>
      </c>
      <c r="H67" s="93"/>
      <c r="I67" s="94"/>
    </row>
    <row r="68" spans="1:9" ht="15">
      <c r="A68" s="67"/>
      <c r="B68" s="14" t="s">
        <v>705</v>
      </c>
      <c r="C68" s="29" t="s">
        <v>22</v>
      </c>
      <c r="D68" s="31">
        <v>1</v>
      </c>
      <c r="E68" s="29">
        <v>178.13</v>
      </c>
      <c r="F68" s="29">
        <f>D68*E68</f>
        <v>178.13</v>
      </c>
      <c r="G68" s="92" t="s">
        <v>478</v>
      </c>
      <c r="H68" s="93"/>
      <c r="I68" s="94"/>
    </row>
    <row r="69" spans="1:9" ht="15">
      <c r="A69" s="67"/>
      <c r="B69" s="14" t="s">
        <v>693</v>
      </c>
      <c r="C69" s="29" t="s">
        <v>22</v>
      </c>
      <c r="D69" s="31">
        <v>20</v>
      </c>
      <c r="E69" s="29">
        <v>178.13</v>
      </c>
      <c r="F69" s="29">
        <f t="shared" si="3"/>
        <v>3562.6</v>
      </c>
      <c r="G69" s="63" t="s">
        <v>694</v>
      </c>
      <c r="H69" s="60"/>
      <c r="I69" s="61"/>
    </row>
    <row r="70" spans="1:9" ht="15">
      <c r="A70" s="67"/>
      <c r="B70" s="14" t="s">
        <v>602</v>
      </c>
      <c r="C70" s="29" t="s">
        <v>22</v>
      </c>
      <c r="D70" s="31">
        <v>6</v>
      </c>
      <c r="E70" s="29">
        <v>178.13</v>
      </c>
      <c r="F70" s="29">
        <f t="shared" si="3"/>
        <v>1068.78</v>
      </c>
      <c r="G70" s="92" t="s">
        <v>478</v>
      </c>
      <c r="H70" s="93"/>
      <c r="I70" s="94"/>
    </row>
    <row r="71" spans="1:9" ht="15">
      <c r="A71" s="67"/>
      <c r="B71" s="14" t="s">
        <v>191</v>
      </c>
      <c r="C71" s="29" t="s">
        <v>22</v>
      </c>
      <c r="D71" s="31">
        <v>4</v>
      </c>
      <c r="E71" s="29">
        <v>178.13</v>
      </c>
      <c r="F71" s="29">
        <f t="shared" si="3"/>
        <v>712.52</v>
      </c>
      <c r="G71" s="92" t="s">
        <v>478</v>
      </c>
      <c r="H71" s="93"/>
      <c r="I71" s="94"/>
    </row>
    <row r="72" spans="1:9" ht="15">
      <c r="A72" s="67"/>
      <c r="B72" s="14" t="s">
        <v>688</v>
      </c>
      <c r="C72" s="29" t="s">
        <v>22</v>
      </c>
      <c r="D72" s="31">
        <v>5</v>
      </c>
      <c r="E72" s="29">
        <v>178.13</v>
      </c>
      <c r="F72" s="29">
        <f>D72*E72</f>
        <v>890.65</v>
      </c>
      <c r="G72" s="92" t="s">
        <v>52</v>
      </c>
      <c r="H72" s="93"/>
      <c r="I72" s="94"/>
    </row>
    <row r="73" spans="1:9" ht="15">
      <c r="A73" s="67"/>
      <c r="B73" s="14" t="s">
        <v>691</v>
      </c>
      <c r="C73" s="29" t="s">
        <v>22</v>
      </c>
      <c r="D73" s="31">
        <v>7</v>
      </c>
      <c r="E73" s="29">
        <v>178.13</v>
      </c>
      <c r="F73" s="29">
        <f t="shared" si="3"/>
        <v>1246.9099999999999</v>
      </c>
      <c r="G73" s="92" t="s">
        <v>478</v>
      </c>
      <c r="H73" s="93"/>
      <c r="I73" s="94"/>
    </row>
    <row r="74" spans="1:9" ht="15">
      <c r="A74" s="67"/>
      <c r="B74" s="14" t="s">
        <v>692</v>
      </c>
      <c r="C74" s="29" t="s">
        <v>22</v>
      </c>
      <c r="D74" s="31">
        <v>5</v>
      </c>
      <c r="E74" s="29">
        <v>178.13</v>
      </c>
      <c r="F74" s="29">
        <f>D74*E74</f>
        <v>890.65</v>
      </c>
      <c r="G74" s="92" t="s">
        <v>478</v>
      </c>
      <c r="H74" s="93"/>
      <c r="I74" s="94"/>
    </row>
    <row r="75" spans="1:9" ht="15">
      <c r="A75" s="67"/>
      <c r="B75" s="14" t="s">
        <v>689</v>
      </c>
      <c r="C75" s="29" t="s">
        <v>22</v>
      </c>
      <c r="D75" s="31">
        <v>6</v>
      </c>
      <c r="E75" s="29">
        <v>178.13</v>
      </c>
      <c r="F75" s="29">
        <f>D75*E75</f>
        <v>1068.78</v>
      </c>
      <c r="G75" s="92" t="s">
        <v>478</v>
      </c>
      <c r="H75" s="93"/>
      <c r="I75" s="94"/>
    </row>
    <row r="76" spans="1:9" ht="15">
      <c r="A76" s="67"/>
      <c r="B76" s="14" t="s">
        <v>681</v>
      </c>
      <c r="C76" s="29" t="s">
        <v>22</v>
      </c>
      <c r="D76" s="31">
        <v>7</v>
      </c>
      <c r="E76" s="29">
        <v>178.13</v>
      </c>
      <c r="F76" s="29">
        <f t="shared" si="3"/>
        <v>1246.9099999999999</v>
      </c>
      <c r="G76" s="92" t="s">
        <v>20</v>
      </c>
      <c r="H76" s="93"/>
      <c r="I76" s="94"/>
    </row>
    <row r="77" spans="1:9" ht="14.25" customHeight="1">
      <c r="A77" s="64"/>
      <c r="B77" s="64" t="s">
        <v>21</v>
      </c>
      <c r="C77" s="64" t="s">
        <v>22</v>
      </c>
      <c r="D77" s="65">
        <f>SUM(D62:D76)</f>
        <v>88</v>
      </c>
      <c r="E77" s="64"/>
      <c r="F77" s="64">
        <f>SUM(F62:F76)</f>
        <v>15675.44</v>
      </c>
      <c r="G77" s="96"/>
      <c r="H77" s="97"/>
      <c r="I77" s="98"/>
    </row>
    <row r="78" spans="1:9" ht="16.5" customHeight="1">
      <c r="A78" s="29"/>
      <c r="B78" s="95" t="s">
        <v>29</v>
      </c>
      <c r="C78" s="93"/>
      <c r="D78" s="93"/>
      <c r="E78" s="93"/>
      <c r="F78" s="93"/>
      <c r="G78" s="93"/>
      <c r="H78" s="93"/>
      <c r="I78" s="94"/>
    </row>
    <row r="79" spans="1:10" ht="13.5" customHeight="1">
      <c r="A79" s="29"/>
      <c r="B79" s="14" t="s">
        <v>683</v>
      </c>
      <c r="C79" s="29" t="s">
        <v>22</v>
      </c>
      <c r="D79" s="31">
        <v>2</v>
      </c>
      <c r="E79" s="29">
        <v>582.6</v>
      </c>
      <c r="F79" s="29">
        <f aca="true" t="shared" si="4" ref="F79:F93">D79*E79</f>
        <v>1165.2</v>
      </c>
      <c r="G79" s="92" t="s">
        <v>678</v>
      </c>
      <c r="H79" s="93"/>
      <c r="I79" s="94"/>
      <c r="J79" s="53"/>
    </row>
    <row r="80" spans="1:10" ht="13.5" customHeight="1">
      <c r="A80" s="29"/>
      <c r="B80" s="30" t="s">
        <v>57</v>
      </c>
      <c r="C80" s="29" t="s">
        <v>56</v>
      </c>
      <c r="D80" s="31">
        <v>0.032</v>
      </c>
      <c r="E80" s="31">
        <v>601.77</v>
      </c>
      <c r="F80" s="29">
        <f t="shared" si="4"/>
        <v>19.25664</v>
      </c>
      <c r="G80" s="63"/>
      <c r="H80" s="60"/>
      <c r="I80" s="61"/>
      <c r="J80" s="53"/>
    </row>
    <row r="81" spans="1:10" ht="14.25" customHeight="1">
      <c r="A81" s="29"/>
      <c r="B81" s="30" t="s">
        <v>58</v>
      </c>
      <c r="C81" s="29" t="s">
        <v>56</v>
      </c>
      <c r="D81" s="31">
        <v>0.248</v>
      </c>
      <c r="E81" s="29">
        <v>139.08</v>
      </c>
      <c r="F81" s="29">
        <f t="shared" si="4"/>
        <v>34.49184</v>
      </c>
      <c r="G81" s="63"/>
      <c r="H81" s="60"/>
      <c r="I81" s="61"/>
      <c r="J81" s="53"/>
    </row>
    <row r="82" spans="1:10" ht="48" customHeight="1">
      <c r="A82" s="29"/>
      <c r="B82" s="14" t="s">
        <v>682</v>
      </c>
      <c r="C82" s="29" t="s">
        <v>22</v>
      </c>
      <c r="D82" s="31">
        <v>10</v>
      </c>
      <c r="E82" s="29">
        <v>582.6</v>
      </c>
      <c r="F82" s="29">
        <f>D82*E82</f>
        <v>5826</v>
      </c>
      <c r="G82" s="92" t="s">
        <v>679</v>
      </c>
      <c r="H82" s="93"/>
      <c r="I82" s="94"/>
      <c r="J82" s="53"/>
    </row>
    <row r="83" spans="1:10" ht="13.5" customHeight="1">
      <c r="A83" s="29"/>
      <c r="B83" s="30" t="s">
        <v>55</v>
      </c>
      <c r="C83" s="29" t="s">
        <v>22</v>
      </c>
      <c r="D83" s="31">
        <v>29</v>
      </c>
      <c r="E83" s="31">
        <v>11.45</v>
      </c>
      <c r="F83" s="29">
        <f>D83*E83</f>
        <v>332.04999999999995</v>
      </c>
      <c r="G83" s="63"/>
      <c r="H83" s="60"/>
      <c r="I83" s="61"/>
      <c r="J83" s="53"/>
    </row>
    <row r="84" spans="1:10" ht="13.5" customHeight="1">
      <c r="A84" s="29"/>
      <c r="B84" s="30" t="s">
        <v>57</v>
      </c>
      <c r="C84" s="29" t="s">
        <v>56</v>
      </c>
      <c r="D84" s="31">
        <v>0.16</v>
      </c>
      <c r="E84" s="31">
        <v>601.77</v>
      </c>
      <c r="F84" s="29">
        <f>D84*E84</f>
        <v>96.2832</v>
      </c>
      <c r="G84" s="63"/>
      <c r="H84" s="60"/>
      <c r="I84" s="61"/>
      <c r="J84" s="53"/>
    </row>
    <row r="85" spans="1:10" ht="14.25" customHeight="1">
      <c r="A85" s="29"/>
      <c r="B85" s="30" t="s">
        <v>58</v>
      </c>
      <c r="C85" s="29" t="s">
        <v>56</v>
      </c>
      <c r="D85" s="31">
        <v>0.3</v>
      </c>
      <c r="E85" s="29">
        <v>139.08</v>
      </c>
      <c r="F85" s="29">
        <f>D85*E85</f>
        <v>41.724000000000004</v>
      </c>
      <c r="G85" s="63"/>
      <c r="H85" s="60"/>
      <c r="I85" s="61"/>
      <c r="J85" s="53"/>
    </row>
    <row r="86" spans="1:10" ht="13.5" customHeight="1">
      <c r="A86" s="29"/>
      <c r="B86" s="14" t="s">
        <v>673</v>
      </c>
      <c r="C86" s="29" t="s">
        <v>22</v>
      </c>
      <c r="D86" s="31">
        <v>1</v>
      </c>
      <c r="E86" s="29">
        <v>582.6</v>
      </c>
      <c r="F86" s="29">
        <f t="shared" si="4"/>
        <v>582.6</v>
      </c>
      <c r="G86" s="92" t="s">
        <v>468</v>
      </c>
      <c r="H86" s="93"/>
      <c r="I86" s="94"/>
      <c r="J86" s="53"/>
    </row>
    <row r="87" spans="1:10" ht="13.5" customHeight="1">
      <c r="A87" s="29"/>
      <c r="B87" s="30" t="s">
        <v>55</v>
      </c>
      <c r="C87" s="29" t="s">
        <v>22</v>
      </c>
      <c r="D87" s="31">
        <v>1</v>
      </c>
      <c r="E87" s="31">
        <v>11.45</v>
      </c>
      <c r="F87" s="29">
        <f>D87*E87</f>
        <v>11.45</v>
      </c>
      <c r="G87" s="63"/>
      <c r="H87" s="60"/>
      <c r="I87" s="61"/>
      <c r="J87" s="53"/>
    </row>
    <row r="88" spans="1:10" ht="13.5" customHeight="1">
      <c r="A88" s="29"/>
      <c r="B88" s="30" t="s">
        <v>57</v>
      </c>
      <c r="C88" s="29" t="s">
        <v>56</v>
      </c>
      <c r="D88" s="31">
        <v>0.016</v>
      </c>
      <c r="E88" s="31">
        <v>601.77</v>
      </c>
      <c r="F88" s="29">
        <f t="shared" si="4"/>
        <v>9.62832</v>
      </c>
      <c r="G88" s="63"/>
      <c r="H88" s="60"/>
      <c r="I88" s="61"/>
      <c r="J88" s="53"/>
    </row>
    <row r="89" spans="1:10" ht="14.25" customHeight="1">
      <c r="A89" s="29"/>
      <c r="B89" s="30" t="s">
        <v>58</v>
      </c>
      <c r="C89" s="29" t="s">
        <v>56</v>
      </c>
      <c r="D89" s="31">
        <v>0.124</v>
      </c>
      <c r="E89" s="29">
        <v>139.08</v>
      </c>
      <c r="F89" s="29">
        <f t="shared" si="4"/>
        <v>17.24592</v>
      </c>
      <c r="G89" s="63"/>
      <c r="H89" s="60"/>
      <c r="I89" s="61"/>
      <c r="J89" s="53"/>
    </row>
    <row r="90" spans="1:10" ht="13.5" customHeight="1">
      <c r="A90" s="29"/>
      <c r="B90" s="14" t="s">
        <v>695</v>
      </c>
      <c r="C90" s="29" t="s">
        <v>22</v>
      </c>
      <c r="D90" s="31">
        <v>1</v>
      </c>
      <c r="E90" s="29">
        <v>582.6</v>
      </c>
      <c r="F90" s="29">
        <f t="shared" si="4"/>
        <v>582.6</v>
      </c>
      <c r="G90" s="92" t="s">
        <v>468</v>
      </c>
      <c r="H90" s="93"/>
      <c r="I90" s="94"/>
      <c r="J90" s="53"/>
    </row>
    <row r="91" spans="1:10" ht="13.5" customHeight="1">
      <c r="A91" s="29"/>
      <c r="B91" s="30" t="s">
        <v>55</v>
      </c>
      <c r="C91" s="29" t="s">
        <v>22</v>
      </c>
      <c r="D91" s="31">
        <v>2</v>
      </c>
      <c r="E91" s="31">
        <v>11.45</v>
      </c>
      <c r="F91" s="29">
        <f t="shared" si="4"/>
        <v>22.9</v>
      </c>
      <c r="G91" s="63"/>
      <c r="H91" s="60"/>
      <c r="I91" s="61"/>
      <c r="J91" s="53"/>
    </row>
    <row r="92" spans="1:10" ht="13.5" customHeight="1">
      <c r="A92" s="29"/>
      <c r="B92" s="30" t="s">
        <v>57</v>
      </c>
      <c r="C92" s="29" t="s">
        <v>56</v>
      </c>
      <c r="D92" s="31">
        <v>0.016</v>
      </c>
      <c r="E92" s="31">
        <v>601.77</v>
      </c>
      <c r="F92" s="29">
        <f t="shared" si="4"/>
        <v>9.62832</v>
      </c>
      <c r="G92" s="63"/>
      <c r="H92" s="60"/>
      <c r="I92" s="61"/>
      <c r="J92" s="53"/>
    </row>
    <row r="93" spans="1:10" ht="14.25" customHeight="1">
      <c r="A93" s="29"/>
      <c r="B93" s="30" t="s">
        <v>58</v>
      </c>
      <c r="C93" s="29" t="s">
        <v>56</v>
      </c>
      <c r="D93" s="31">
        <v>0.124</v>
      </c>
      <c r="E93" s="29">
        <v>139.08</v>
      </c>
      <c r="F93" s="29">
        <f t="shared" si="4"/>
        <v>17.24592</v>
      </c>
      <c r="G93" s="63"/>
      <c r="H93" s="60"/>
      <c r="I93" s="61"/>
      <c r="J93" s="53"/>
    </row>
    <row r="94" spans="1:10" ht="13.5" customHeight="1">
      <c r="A94" s="29"/>
      <c r="B94" s="14" t="s">
        <v>696</v>
      </c>
      <c r="C94" s="29" t="s">
        <v>22</v>
      </c>
      <c r="D94" s="31">
        <v>1</v>
      </c>
      <c r="E94" s="29">
        <v>582.6</v>
      </c>
      <c r="F94" s="29">
        <f>D94*E94</f>
        <v>582.6</v>
      </c>
      <c r="G94" s="92" t="s">
        <v>468</v>
      </c>
      <c r="H94" s="93"/>
      <c r="I94" s="94"/>
      <c r="J94" s="53"/>
    </row>
    <row r="95" spans="1:10" ht="13.5" customHeight="1">
      <c r="A95" s="29"/>
      <c r="B95" s="30" t="s">
        <v>55</v>
      </c>
      <c r="C95" s="29" t="s">
        <v>22</v>
      </c>
      <c r="D95" s="31">
        <v>1</v>
      </c>
      <c r="E95" s="31">
        <v>11.45</v>
      </c>
      <c r="F95" s="29">
        <f>D95*E95</f>
        <v>11.45</v>
      </c>
      <c r="G95" s="63"/>
      <c r="H95" s="60"/>
      <c r="I95" s="61"/>
      <c r="J95" s="53"/>
    </row>
    <row r="96" spans="1:9" ht="16.5" customHeight="1">
      <c r="A96" s="64"/>
      <c r="B96" s="64" t="s">
        <v>21</v>
      </c>
      <c r="C96" s="64"/>
      <c r="D96" s="65"/>
      <c r="E96" s="64"/>
      <c r="F96" s="70">
        <f>SUM(F79:F95)</f>
        <v>9362.35416</v>
      </c>
      <c r="G96" s="96"/>
      <c r="H96" s="97"/>
      <c r="I96" s="98"/>
    </row>
    <row r="97" spans="1:9" ht="15.75">
      <c r="A97" s="32"/>
      <c r="B97" s="32" t="s">
        <v>32</v>
      </c>
      <c r="C97" s="32"/>
      <c r="D97" s="41"/>
      <c r="E97" s="32"/>
      <c r="F97" s="33">
        <f>F96+F77+F60+F38+F22</f>
        <v>144744.59416</v>
      </c>
      <c r="G97" s="89"/>
      <c r="H97" s="90"/>
      <c r="I97" s="91"/>
    </row>
    <row r="98" spans="1:9" ht="15.75">
      <c r="A98" s="34"/>
      <c r="B98" s="35" t="s">
        <v>33</v>
      </c>
      <c r="C98" s="35"/>
      <c r="D98" s="35"/>
      <c r="E98" s="35"/>
      <c r="F98" s="35"/>
      <c r="G98" s="35"/>
      <c r="H98" s="35"/>
      <c r="I98" s="34"/>
    </row>
    <row r="99" spans="1:9" ht="15.75">
      <c r="A99" s="34"/>
      <c r="B99" s="35" t="s">
        <v>34</v>
      </c>
      <c r="C99" s="35"/>
      <c r="D99" s="35"/>
      <c r="E99" s="35"/>
      <c r="F99" s="35"/>
      <c r="G99" s="35" t="s">
        <v>35</v>
      </c>
      <c r="H99" s="35"/>
      <c r="I99" s="34"/>
    </row>
    <row r="100" spans="2:8" ht="12.75">
      <c r="B100" s="1"/>
      <c r="C100" s="1"/>
      <c r="D100" s="1"/>
      <c r="E100" s="1"/>
      <c r="F100" s="1"/>
      <c r="G100" s="1"/>
      <c r="H100" s="1"/>
    </row>
  </sheetData>
  <sheetProtection/>
  <mergeCells count="55">
    <mergeCell ref="G97:I97"/>
    <mergeCell ref="B78:I78"/>
    <mergeCell ref="G79:I79"/>
    <mergeCell ref="G82:I82"/>
    <mergeCell ref="G86:I86"/>
    <mergeCell ref="G90:I90"/>
    <mergeCell ref="G96:I96"/>
    <mergeCell ref="G94:I94"/>
    <mergeCell ref="G73:I73"/>
    <mergeCell ref="G74:I74"/>
    <mergeCell ref="G75:I75"/>
    <mergeCell ref="G65:I65"/>
    <mergeCell ref="G67:I67"/>
    <mergeCell ref="G76:I76"/>
    <mergeCell ref="G71:I71"/>
    <mergeCell ref="G72:I72"/>
    <mergeCell ref="G77:I77"/>
    <mergeCell ref="G68:I68"/>
    <mergeCell ref="G70:I70"/>
    <mergeCell ref="G60:I60"/>
    <mergeCell ref="B61:I61"/>
    <mergeCell ref="G56:I56"/>
    <mergeCell ref="G62:I62"/>
    <mergeCell ref="G64:I64"/>
    <mergeCell ref="G58:I58"/>
    <mergeCell ref="G59:I59"/>
    <mergeCell ref="G63:I63"/>
    <mergeCell ref="G9:I9"/>
    <mergeCell ref="G26:I26"/>
    <mergeCell ref="G11:I11"/>
    <mergeCell ref="G35:I35"/>
    <mergeCell ref="G36:I36"/>
    <mergeCell ref="G31:I31"/>
    <mergeCell ref="G29:I29"/>
    <mergeCell ref="G30:I30"/>
    <mergeCell ref="G33:I33"/>
    <mergeCell ref="G34:I34"/>
    <mergeCell ref="G57:I57"/>
    <mergeCell ref="B39:I39"/>
    <mergeCell ref="G55:I55"/>
    <mergeCell ref="G37:I37"/>
    <mergeCell ref="G19:I19"/>
    <mergeCell ref="G38:I38"/>
    <mergeCell ref="G22:I22"/>
    <mergeCell ref="B23:I23"/>
    <mergeCell ref="G32:I32"/>
    <mergeCell ref="G12:I12"/>
    <mergeCell ref="G27:I27"/>
    <mergeCell ref="G25:I25"/>
    <mergeCell ref="A1:I1"/>
    <mergeCell ref="A2:I2"/>
    <mergeCell ref="A3:I3"/>
    <mergeCell ref="G4:I4"/>
    <mergeCell ref="G5:I5"/>
    <mergeCell ref="B7:I7"/>
  </mergeCells>
  <printOptions/>
  <pageMargins left="0.28" right="0.18" top="0.22" bottom="0.23" header="0.2" footer="0.2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J151"/>
  <sheetViews>
    <sheetView zoomScalePageLayoutView="0" workbookViewId="0" topLeftCell="A126">
      <selection activeCell="A155" sqref="A155:IV163"/>
    </sheetView>
  </sheetViews>
  <sheetFormatPr defaultColWidth="9.140625" defaultRowHeight="12.75"/>
  <cols>
    <col min="1" max="1" width="5.28125" style="0" customWidth="1"/>
    <col min="2" max="2" width="37.57421875" style="0" customWidth="1"/>
    <col min="3" max="3" width="7.28125" style="0" customWidth="1"/>
    <col min="4" max="4" width="10.57421875" style="0" customWidth="1"/>
    <col min="5" max="5" width="9.57421875" style="0" customWidth="1"/>
    <col min="6" max="6" width="13.8515625" style="0" customWidth="1"/>
    <col min="9" max="9" width="22.00390625" style="0" customWidth="1"/>
  </cols>
  <sheetData>
    <row r="1" spans="1:9" ht="12" customHeight="1">
      <c r="A1" s="83" t="s">
        <v>3</v>
      </c>
      <c r="B1" s="84"/>
      <c r="C1" s="84"/>
      <c r="D1" s="84"/>
      <c r="E1" s="84"/>
      <c r="F1" s="84"/>
      <c r="G1" s="84"/>
      <c r="H1" s="84"/>
      <c r="I1" s="85"/>
    </row>
    <row r="2" spans="1:9" ht="15.75">
      <c r="A2" s="83" t="s">
        <v>588</v>
      </c>
      <c r="B2" s="84"/>
      <c r="C2" s="84"/>
      <c r="D2" s="84"/>
      <c r="E2" s="84"/>
      <c r="F2" s="84"/>
      <c r="G2" s="84"/>
      <c r="H2" s="84"/>
      <c r="I2" s="85"/>
    </row>
    <row r="3" spans="1:9" ht="15.75">
      <c r="A3" s="86" t="s">
        <v>4</v>
      </c>
      <c r="B3" s="87"/>
      <c r="C3" s="87"/>
      <c r="D3" s="87"/>
      <c r="E3" s="87"/>
      <c r="F3" s="87"/>
      <c r="G3" s="87"/>
      <c r="H3" s="87"/>
      <c r="I3" s="88"/>
    </row>
    <row r="4" spans="1:9" ht="15.75">
      <c r="A4" s="32" t="s">
        <v>5</v>
      </c>
      <c r="B4" s="32" t="s">
        <v>6</v>
      </c>
      <c r="C4" s="32" t="s">
        <v>7</v>
      </c>
      <c r="D4" s="32" t="s">
        <v>8</v>
      </c>
      <c r="E4" s="32" t="s">
        <v>9</v>
      </c>
      <c r="F4" s="32" t="s">
        <v>10</v>
      </c>
      <c r="G4" s="105" t="s">
        <v>11</v>
      </c>
      <c r="H4" s="106"/>
      <c r="I4" s="107"/>
    </row>
    <row r="5" spans="1:9" ht="14.25" customHeight="1">
      <c r="A5" s="32" t="s">
        <v>38</v>
      </c>
      <c r="B5" s="32" t="s">
        <v>12</v>
      </c>
      <c r="C5" s="32" t="s">
        <v>13</v>
      </c>
      <c r="D5" s="32" t="s">
        <v>14</v>
      </c>
      <c r="E5" s="32"/>
      <c r="F5" s="32"/>
      <c r="G5" s="105"/>
      <c r="H5" s="106"/>
      <c r="I5" s="107"/>
    </row>
    <row r="6" spans="1:9" ht="15.75" customHeight="1">
      <c r="A6" s="7"/>
      <c r="B6" s="8" t="s">
        <v>15</v>
      </c>
      <c r="C6" s="7"/>
      <c r="D6" s="7"/>
      <c r="E6" s="7"/>
      <c r="F6" s="7"/>
      <c r="G6" s="7"/>
      <c r="H6" s="7"/>
      <c r="I6" s="7"/>
    </row>
    <row r="7" spans="1:10" ht="15.75" customHeight="1">
      <c r="A7" s="7"/>
      <c r="B7" s="80" t="s">
        <v>16</v>
      </c>
      <c r="C7" s="81"/>
      <c r="D7" s="81"/>
      <c r="E7" s="81"/>
      <c r="F7" s="81"/>
      <c r="G7" s="81"/>
      <c r="H7" s="81"/>
      <c r="I7" s="82"/>
      <c r="J7" s="42" t="s">
        <v>206</v>
      </c>
    </row>
    <row r="8" spans="1:9" ht="14.25" customHeight="1">
      <c r="A8" s="29"/>
      <c r="B8" s="14" t="s">
        <v>202</v>
      </c>
      <c r="C8" s="29" t="s">
        <v>17</v>
      </c>
      <c r="D8" s="52"/>
      <c r="E8" s="29">
        <v>232</v>
      </c>
      <c r="F8" s="29">
        <f aca="true" t="shared" si="0" ref="F8:F32">D8*E8</f>
        <v>0</v>
      </c>
      <c r="G8" s="63" t="s">
        <v>553</v>
      </c>
      <c r="H8" s="60"/>
      <c r="I8" s="61"/>
    </row>
    <row r="9" spans="1:9" ht="14.25" customHeight="1">
      <c r="A9" s="29"/>
      <c r="B9" s="14" t="s">
        <v>617</v>
      </c>
      <c r="C9" s="29" t="s">
        <v>17</v>
      </c>
      <c r="D9" s="52">
        <v>1</v>
      </c>
      <c r="E9" s="29">
        <v>232</v>
      </c>
      <c r="F9" s="29">
        <f t="shared" si="0"/>
        <v>232</v>
      </c>
      <c r="G9" s="63" t="s">
        <v>39</v>
      </c>
      <c r="H9" s="60"/>
      <c r="I9" s="61"/>
    </row>
    <row r="10" spans="1:9" ht="15" customHeight="1">
      <c r="A10" s="67"/>
      <c r="B10" s="14" t="s">
        <v>598</v>
      </c>
      <c r="C10" s="29" t="s">
        <v>17</v>
      </c>
      <c r="D10" s="54">
        <v>15</v>
      </c>
      <c r="E10" s="29">
        <v>232</v>
      </c>
      <c r="F10" s="29">
        <f t="shared" si="0"/>
        <v>3480</v>
      </c>
      <c r="G10" s="92" t="s">
        <v>592</v>
      </c>
      <c r="H10" s="93"/>
      <c r="I10" s="94"/>
    </row>
    <row r="11" spans="1:9" ht="15" customHeight="1">
      <c r="A11" s="67"/>
      <c r="B11" s="14" t="s">
        <v>594</v>
      </c>
      <c r="C11" s="29" t="s">
        <v>17</v>
      </c>
      <c r="D11" s="54">
        <v>3.5</v>
      </c>
      <c r="E11" s="29">
        <v>232</v>
      </c>
      <c r="F11" s="29">
        <f>D11*E11</f>
        <v>812</v>
      </c>
      <c r="G11" s="92" t="s">
        <v>592</v>
      </c>
      <c r="H11" s="93"/>
      <c r="I11" s="94"/>
    </row>
    <row r="12" spans="1:9" ht="15" customHeight="1">
      <c r="A12" s="67"/>
      <c r="B12" s="14" t="s">
        <v>607</v>
      </c>
      <c r="C12" s="29" t="s">
        <v>17</v>
      </c>
      <c r="D12" s="54">
        <v>1</v>
      </c>
      <c r="E12" s="29">
        <v>232</v>
      </c>
      <c r="F12" s="29">
        <f>D12*E12</f>
        <v>232</v>
      </c>
      <c r="G12" s="92" t="s">
        <v>478</v>
      </c>
      <c r="H12" s="93"/>
      <c r="I12" s="94"/>
    </row>
    <row r="13" spans="1:9" ht="14.25" customHeight="1">
      <c r="A13" s="29"/>
      <c r="B13" s="14" t="s">
        <v>603</v>
      </c>
      <c r="C13" s="29" t="s">
        <v>17</v>
      </c>
      <c r="D13" s="52">
        <v>8</v>
      </c>
      <c r="E13" s="29">
        <v>232</v>
      </c>
      <c r="F13" s="29">
        <f t="shared" si="0"/>
        <v>1856</v>
      </c>
      <c r="G13" s="92" t="s">
        <v>425</v>
      </c>
      <c r="H13" s="93"/>
      <c r="I13" s="94"/>
    </row>
    <row r="14" spans="1:9" ht="15.75" customHeight="1">
      <c r="A14" s="29"/>
      <c r="B14" s="14" t="s">
        <v>591</v>
      </c>
      <c r="C14" s="29" t="s">
        <v>17</v>
      </c>
      <c r="D14" s="52">
        <v>1</v>
      </c>
      <c r="E14" s="29">
        <v>232</v>
      </c>
      <c r="F14" s="29">
        <f t="shared" si="0"/>
        <v>232</v>
      </c>
      <c r="G14" s="92" t="s">
        <v>478</v>
      </c>
      <c r="H14" s="93"/>
      <c r="I14" s="94"/>
    </row>
    <row r="15" spans="1:9" ht="15">
      <c r="A15" s="29"/>
      <c r="B15" s="14" t="s">
        <v>604</v>
      </c>
      <c r="C15" s="29" t="s">
        <v>17</v>
      </c>
      <c r="D15" s="31">
        <v>2</v>
      </c>
      <c r="E15" s="29">
        <v>232</v>
      </c>
      <c r="F15" s="29">
        <f t="shared" si="0"/>
        <v>464</v>
      </c>
      <c r="G15" s="92" t="s">
        <v>478</v>
      </c>
      <c r="H15" s="93"/>
      <c r="I15" s="94"/>
    </row>
    <row r="16" spans="1:9" ht="15">
      <c r="A16" s="29"/>
      <c r="B16" s="14" t="s">
        <v>650</v>
      </c>
      <c r="C16" s="29" t="s">
        <v>17</v>
      </c>
      <c r="D16" s="31">
        <v>55</v>
      </c>
      <c r="E16" s="29">
        <v>232</v>
      </c>
      <c r="F16" s="29">
        <f>D16*E16</f>
        <v>12760</v>
      </c>
      <c r="G16" s="63" t="s">
        <v>651</v>
      </c>
      <c r="H16" s="60"/>
      <c r="I16" s="61"/>
    </row>
    <row r="17" spans="1:9" ht="15">
      <c r="A17" s="29"/>
      <c r="B17" s="14" t="s">
        <v>176</v>
      </c>
      <c r="C17" s="29" t="s">
        <v>17</v>
      </c>
      <c r="D17" s="31">
        <v>3</v>
      </c>
      <c r="E17" s="29">
        <v>232</v>
      </c>
      <c r="F17" s="29">
        <f>D17*E17</f>
        <v>696</v>
      </c>
      <c r="G17" s="63" t="s">
        <v>517</v>
      </c>
      <c r="H17" s="60"/>
      <c r="I17" s="61"/>
    </row>
    <row r="18" spans="1:9" ht="15">
      <c r="A18" s="29"/>
      <c r="B18" s="14" t="s">
        <v>663</v>
      </c>
      <c r="C18" s="29" t="s">
        <v>17</v>
      </c>
      <c r="D18" s="31">
        <v>6</v>
      </c>
      <c r="E18" s="29">
        <v>232</v>
      </c>
      <c r="F18" s="29">
        <f>D18*E18</f>
        <v>1392</v>
      </c>
      <c r="G18" s="63" t="s">
        <v>664</v>
      </c>
      <c r="H18" s="60"/>
      <c r="I18" s="61"/>
    </row>
    <row r="19" spans="1:9" ht="15">
      <c r="A19" s="29"/>
      <c r="B19" s="14" t="s">
        <v>637</v>
      </c>
      <c r="C19" s="29" t="s">
        <v>17</v>
      </c>
      <c r="D19" s="31">
        <v>7</v>
      </c>
      <c r="E19" s="29">
        <v>232</v>
      </c>
      <c r="F19" s="29">
        <f t="shared" si="0"/>
        <v>1624</v>
      </c>
      <c r="G19" s="63" t="s">
        <v>517</v>
      </c>
      <c r="H19" s="60"/>
      <c r="I19" s="61"/>
    </row>
    <row r="20" spans="1:9" ht="14.25" customHeight="1">
      <c r="A20" s="29"/>
      <c r="B20" s="14" t="s">
        <v>653</v>
      </c>
      <c r="C20" s="29" t="s">
        <v>17</v>
      </c>
      <c r="D20" s="52">
        <v>1</v>
      </c>
      <c r="E20" s="29">
        <v>232</v>
      </c>
      <c r="F20" s="29">
        <f>D20*E20</f>
        <v>232</v>
      </c>
      <c r="G20" s="63" t="s">
        <v>655</v>
      </c>
      <c r="H20" s="60"/>
      <c r="I20" s="61"/>
    </row>
    <row r="21" spans="1:9" ht="15">
      <c r="A21" s="29"/>
      <c r="B21" s="14" t="s">
        <v>647</v>
      </c>
      <c r="C21" s="29" t="s">
        <v>17</v>
      </c>
      <c r="D21" s="31">
        <v>20</v>
      </c>
      <c r="E21" s="29">
        <v>232</v>
      </c>
      <c r="F21" s="29">
        <f>D21*E21</f>
        <v>4640</v>
      </c>
      <c r="G21" s="63" t="s">
        <v>20</v>
      </c>
      <c r="H21" s="60"/>
      <c r="I21" s="61"/>
    </row>
    <row r="22" spans="1:9" ht="15">
      <c r="A22" s="29"/>
      <c r="B22" s="14" t="s">
        <v>656</v>
      </c>
      <c r="C22" s="29" t="s">
        <v>17</v>
      </c>
      <c r="D22" s="31">
        <v>7</v>
      </c>
      <c r="E22" s="29">
        <v>232</v>
      </c>
      <c r="F22" s="29">
        <f>D22*E22</f>
        <v>1624</v>
      </c>
      <c r="G22" s="63" t="s">
        <v>600</v>
      </c>
      <c r="H22" s="60"/>
      <c r="I22" s="61"/>
    </row>
    <row r="23" spans="1:9" ht="15">
      <c r="A23" s="29"/>
      <c r="B23" s="14" t="s">
        <v>645</v>
      </c>
      <c r="C23" s="29" t="s">
        <v>17</v>
      </c>
      <c r="D23" s="31">
        <v>66</v>
      </c>
      <c r="E23" s="29">
        <v>232</v>
      </c>
      <c r="F23" s="29">
        <f t="shared" si="0"/>
        <v>15312</v>
      </c>
      <c r="G23" s="63" t="s">
        <v>646</v>
      </c>
      <c r="H23" s="60"/>
      <c r="I23" s="61"/>
    </row>
    <row r="24" spans="1:9" ht="15">
      <c r="A24" s="29"/>
      <c r="B24" s="14" t="s">
        <v>242</v>
      </c>
      <c r="C24" s="29" t="s">
        <v>17</v>
      </c>
      <c r="D24" s="31">
        <v>4</v>
      </c>
      <c r="E24" s="29">
        <v>232</v>
      </c>
      <c r="F24" s="29">
        <f>D24*E24</f>
        <v>928</v>
      </c>
      <c r="G24" s="63" t="s">
        <v>517</v>
      </c>
      <c r="H24" s="60"/>
      <c r="I24" s="61"/>
    </row>
    <row r="25" spans="1:9" ht="15">
      <c r="A25" s="29"/>
      <c r="B25" s="14" t="s">
        <v>239</v>
      </c>
      <c r="C25" s="29" t="s">
        <v>17</v>
      </c>
      <c r="D25" s="31">
        <v>4</v>
      </c>
      <c r="E25" s="29">
        <v>232</v>
      </c>
      <c r="F25" s="29">
        <f>D25*E25</f>
        <v>928</v>
      </c>
      <c r="G25" s="63" t="s">
        <v>517</v>
      </c>
      <c r="H25" s="60"/>
      <c r="I25" s="61"/>
    </row>
    <row r="26" spans="1:9" ht="15">
      <c r="A26" s="29"/>
      <c r="B26" s="14" t="s">
        <v>314</v>
      </c>
      <c r="C26" s="29" t="s">
        <v>17</v>
      </c>
      <c r="D26" s="31">
        <v>9</v>
      </c>
      <c r="E26" s="29">
        <v>232</v>
      </c>
      <c r="F26" s="29">
        <f t="shared" si="0"/>
        <v>2088</v>
      </c>
      <c r="G26" s="63" t="s">
        <v>517</v>
      </c>
      <c r="H26" s="60"/>
      <c r="I26" s="61"/>
    </row>
    <row r="27" spans="1:9" ht="15">
      <c r="A27" s="29"/>
      <c r="B27" s="14" t="s">
        <v>296</v>
      </c>
      <c r="C27" s="29" t="s">
        <v>17</v>
      </c>
      <c r="D27" s="31">
        <v>7</v>
      </c>
      <c r="E27" s="29">
        <v>232</v>
      </c>
      <c r="F27" s="29">
        <f t="shared" si="0"/>
        <v>1624</v>
      </c>
      <c r="G27" s="63" t="s">
        <v>517</v>
      </c>
      <c r="H27" s="60"/>
      <c r="I27" s="61"/>
    </row>
    <row r="28" spans="1:9" ht="15">
      <c r="A28" s="29"/>
      <c r="B28" s="14" t="s">
        <v>236</v>
      </c>
      <c r="C28" s="29" t="s">
        <v>17</v>
      </c>
      <c r="D28" s="31">
        <v>6</v>
      </c>
      <c r="E28" s="29">
        <v>232</v>
      </c>
      <c r="F28" s="29">
        <f>D28*E28</f>
        <v>1392</v>
      </c>
      <c r="G28" s="63" t="s">
        <v>635</v>
      </c>
      <c r="H28" s="60"/>
      <c r="I28" s="61"/>
    </row>
    <row r="29" spans="1:9" ht="15">
      <c r="A29" s="29"/>
      <c r="B29" s="14" t="s">
        <v>639</v>
      </c>
      <c r="C29" s="29" t="s">
        <v>17</v>
      </c>
      <c r="D29" s="31">
        <v>85</v>
      </c>
      <c r="E29" s="29">
        <v>232</v>
      </c>
      <c r="F29" s="29">
        <f t="shared" si="0"/>
        <v>19720</v>
      </c>
      <c r="G29" s="63" t="s">
        <v>635</v>
      </c>
      <c r="H29" s="60"/>
      <c r="I29" s="61"/>
    </row>
    <row r="30" spans="1:9" ht="15">
      <c r="A30" s="29"/>
      <c r="B30" s="14" t="s">
        <v>657</v>
      </c>
      <c r="C30" s="29" t="s">
        <v>17</v>
      </c>
      <c r="D30" s="31">
        <v>36</v>
      </c>
      <c r="E30" s="29">
        <v>232</v>
      </c>
      <c r="F30" s="29">
        <f>D30*E30</f>
        <v>8352</v>
      </c>
      <c r="G30" s="63" t="s">
        <v>658</v>
      </c>
      <c r="H30" s="60"/>
      <c r="I30" s="61"/>
    </row>
    <row r="31" spans="1:9" ht="15">
      <c r="A31" s="29"/>
      <c r="B31" s="14" t="s">
        <v>662</v>
      </c>
      <c r="C31" s="29" t="s">
        <v>17</v>
      </c>
      <c r="D31" s="31">
        <v>5</v>
      </c>
      <c r="E31" s="29">
        <v>232</v>
      </c>
      <c r="F31" s="29">
        <f>D31*E31</f>
        <v>1160</v>
      </c>
      <c r="G31" s="63" t="s">
        <v>264</v>
      </c>
      <c r="H31" s="60"/>
      <c r="I31" s="61"/>
    </row>
    <row r="32" spans="1:9" ht="15">
      <c r="A32" s="29"/>
      <c r="B32" s="14" t="s">
        <v>642</v>
      </c>
      <c r="C32" s="29" t="s">
        <v>17</v>
      </c>
      <c r="D32" s="31">
        <v>10</v>
      </c>
      <c r="E32" s="29">
        <v>232</v>
      </c>
      <c r="F32" s="29">
        <f t="shared" si="0"/>
        <v>2320</v>
      </c>
      <c r="G32" s="63" t="s">
        <v>643</v>
      </c>
      <c r="H32" s="60"/>
      <c r="I32" s="61"/>
    </row>
    <row r="33" spans="1:9" ht="18.75" customHeight="1">
      <c r="A33" s="29"/>
      <c r="B33" s="64" t="s">
        <v>21</v>
      </c>
      <c r="C33" s="64" t="s">
        <v>17</v>
      </c>
      <c r="D33" s="65">
        <f>SUM(D8:D32)</f>
        <v>362.5</v>
      </c>
      <c r="E33" s="64"/>
      <c r="F33" s="66">
        <f>SUM(F8:F32)</f>
        <v>84100</v>
      </c>
      <c r="G33" s="92"/>
      <c r="H33" s="93"/>
      <c r="I33" s="94"/>
    </row>
    <row r="34" spans="1:9" ht="15.75">
      <c r="A34" s="29"/>
      <c r="B34" s="95" t="s">
        <v>24</v>
      </c>
      <c r="C34" s="102"/>
      <c r="D34" s="102"/>
      <c r="E34" s="102"/>
      <c r="F34" s="102"/>
      <c r="G34" s="102"/>
      <c r="H34" s="102"/>
      <c r="I34" s="103"/>
    </row>
    <row r="35" spans="1:9" ht="15">
      <c r="A35" s="67"/>
      <c r="B35" s="14" t="s">
        <v>648</v>
      </c>
      <c r="C35" s="29" t="s">
        <v>22</v>
      </c>
      <c r="D35" s="31">
        <v>17</v>
      </c>
      <c r="E35" s="29">
        <v>782</v>
      </c>
      <c r="F35" s="29">
        <f aca="true" t="shared" si="1" ref="F35:F48">D35*E35</f>
        <v>13294</v>
      </c>
      <c r="G35" s="63" t="s">
        <v>299</v>
      </c>
      <c r="H35" s="60"/>
      <c r="I35" s="61"/>
    </row>
    <row r="36" spans="1:9" ht="15">
      <c r="A36" s="67"/>
      <c r="B36" s="14" t="s">
        <v>176</v>
      </c>
      <c r="C36" s="29" t="s">
        <v>22</v>
      </c>
      <c r="D36" s="31">
        <v>2</v>
      </c>
      <c r="E36" s="29">
        <v>782</v>
      </c>
      <c r="F36" s="29">
        <f t="shared" si="1"/>
        <v>1564</v>
      </c>
      <c r="G36" s="63" t="s">
        <v>517</v>
      </c>
      <c r="H36" s="60"/>
      <c r="I36" s="61"/>
    </row>
    <row r="37" spans="1:9" ht="15">
      <c r="A37" s="67"/>
      <c r="B37" s="14" t="s">
        <v>647</v>
      </c>
      <c r="C37" s="29" t="s">
        <v>22</v>
      </c>
      <c r="D37" s="31">
        <v>34</v>
      </c>
      <c r="E37" s="29">
        <v>782</v>
      </c>
      <c r="F37" s="29">
        <f>D37*E37</f>
        <v>26588</v>
      </c>
      <c r="G37" s="63" t="s">
        <v>299</v>
      </c>
      <c r="H37" s="60"/>
      <c r="I37" s="61"/>
    </row>
    <row r="38" spans="1:9" ht="15">
      <c r="A38" s="67"/>
      <c r="B38" s="14" t="s">
        <v>645</v>
      </c>
      <c r="C38" s="29" t="s">
        <v>22</v>
      </c>
      <c r="D38" s="31">
        <v>2</v>
      </c>
      <c r="E38" s="29">
        <v>782</v>
      </c>
      <c r="F38" s="29">
        <f t="shared" si="1"/>
        <v>1564</v>
      </c>
      <c r="G38" s="63" t="s">
        <v>646</v>
      </c>
      <c r="H38" s="60"/>
      <c r="I38" s="61"/>
    </row>
    <row r="39" spans="1:9" ht="15">
      <c r="A39" s="67"/>
      <c r="B39" s="14" t="s">
        <v>242</v>
      </c>
      <c r="C39" s="29" t="s">
        <v>22</v>
      </c>
      <c r="D39" s="31">
        <v>2</v>
      </c>
      <c r="E39" s="29">
        <v>782</v>
      </c>
      <c r="F39" s="29">
        <f>D39*E39</f>
        <v>1564</v>
      </c>
      <c r="G39" s="63" t="s">
        <v>517</v>
      </c>
      <c r="H39" s="60"/>
      <c r="I39" s="61"/>
    </row>
    <row r="40" spans="1:9" ht="15">
      <c r="A40" s="67"/>
      <c r="B40" s="14" t="s">
        <v>239</v>
      </c>
      <c r="C40" s="29" t="s">
        <v>22</v>
      </c>
      <c r="D40" s="31">
        <v>2</v>
      </c>
      <c r="E40" s="29">
        <v>782</v>
      </c>
      <c r="F40" s="29">
        <f t="shared" si="1"/>
        <v>1564</v>
      </c>
      <c r="G40" s="63" t="s">
        <v>517</v>
      </c>
      <c r="H40" s="60"/>
      <c r="I40" s="61"/>
    </row>
    <row r="41" spans="1:9" ht="15">
      <c r="A41" s="67"/>
      <c r="B41" s="14" t="s">
        <v>657</v>
      </c>
      <c r="C41" s="29" t="s">
        <v>22</v>
      </c>
      <c r="D41" s="31">
        <v>1</v>
      </c>
      <c r="E41" s="29">
        <v>782</v>
      </c>
      <c r="F41" s="29">
        <f t="shared" si="1"/>
        <v>782</v>
      </c>
      <c r="G41" s="63" t="s">
        <v>659</v>
      </c>
      <c r="H41" s="60"/>
      <c r="I41" s="61"/>
    </row>
    <row r="42" spans="1:9" ht="15">
      <c r="A42" s="67"/>
      <c r="B42" s="14" t="s">
        <v>619</v>
      </c>
      <c r="C42" s="29" t="s">
        <v>22</v>
      </c>
      <c r="D42" s="31">
        <v>1</v>
      </c>
      <c r="E42" s="29">
        <v>782</v>
      </c>
      <c r="F42" s="29">
        <f>D42*E42</f>
        <v>782</v>
      </c>
      <c r="G42" s="92" t="s">
        <v>37</v>
      </c>
      <c r="H42" s="93"/>
      <c r="I42" s="94"/>
    </row>
    <row r="43" spans="1:9" ht="15">
      <c r="A43" s="67"/>
      <c r="B43" s="14" t="s">
        <v>579</v>
      </c>
      <c r="C43" s="29" t="s">
        <v>22</v>
      </c>
      <c r="D43" s="31">
        <v>2</v>
      </c>
      <c r="E43" s="29">
        <v>782</v>
      </c>
      <c r="F43" s="29">
        <f>D43*E43</f>
        <v>1564</v>
      </c>
      <c r="G43" s="92" t="s">
        <v>37</v>
      </c>
      <c r="H43" s="93"/>
      <c r="I43" s="94"/>
    </row>
    <row r="44" spans="1:9" ht="15">
      <c r="A44" s="67"/>
      <c r="B44" s="14" t="s">
        <v>618</v>
      </c>
      <c r="C44" s="29" t="s">
        <v>22</v>
      </c>
      <c r="D44" s="31">
        <v>1</v>
      </c>
      <c r="E44" s="29">
        <v>782</v>
      </c>
      <c r="F44" s="29">
        <f t="shared" si="1"/>
        <v>782</v>
      </c>
      <c r="G44" s="92" t="s">
        <v>37</v>
      </c>
      <c r="H44" s="93"/>
      <c r="I44" s="94"/>
    </row>
    <row r="45" spans="1:9" ht="15">
      <c r="A45" s="67"/>
      <c r="B45" s="14" t="s">
        <v>404</v>
      </c>
      <c r="C45" s="29" t="s">
        <v>22</v>
      </c>
      <c r="D45" s="31">
        <v>1</v>
      </c>
      <c r="E45" s="29">
        <v>782</v>
      </c>
      <c r="F45" s="29">
        <f>D45*E45</f>
        <v>782</v>
      </c>
      <c r="G45" s="92" t="s">
        <v>37</v>
      </c>
      <c r="H45" s="93"/>
      <c r="I45" s="94"/>
    </row>
    <row r="46" spans="1:9" ht="15">
      <c r="A46" s="67"/>
      <c r="B46" s="14" t="s">
        <v>163</v>
      </c>
      <c r="C46" s="29" t="s">
        <v>22</v>
      </c>
      <c r="D46" s="31">
        <v>1</v>
      </c>
      <c r="E46" s="29">
        <v>782</v>
      </c>
      <c r="F46" s="29">
        <f>D46*E46</f>
        <v>782</v>
      </c>
      <c r="G46" s="92" t="s">
        <v>37</v>
      </c>
      <c r="H46" s="93"/>
      <c r="I46" s="94"/>
    </row>
    <row r="47" spans="1:9" ht="15">
      <c r="A47" s="67"/>
      <c r="B47" s="14" t="s">
        <v>76</v>
      </c>
      <c r="C47" s="29" t="s">
        <v>22</v>
      </c>
      <c r="D47" s="31">
        <v>1</v>
      </c>
      <c r="E47" s="29">
        <v>782</v>
      </c>
      <c r="F47" s="29">
        <f>D47*E47</f>
        <v>782</v>
      </c>
      <c r="G47" s="92" t="s">
        <v>37</v>
      </c>
      <c r="H47" s="93"/>
      <c r="I47" s="94"/>
    </row>
    <row r="48" spans="1:9" ht="15">
      <c r="A48" s="67"/>
      <c r="B48" s="14" t="s">
        <v>309</v>
      </c>
      <c r="C48" s="29" t="s">
        <v>22</v>
      </c>
      <c r="D48" s="31">
        <v>2</v>
      </c>
      <c r="E48" s="29">
        <v>782</v>
      </c>
      <c r="F48" s="29">
        <f t="shared" si="1"/>
        <v>1564</v>
      </c>
      <c r="G48" s="92" t="s">
        <v>37</v>
      </c>
      <c r="H48" s="93"/>
      <c r="I48" s="94"/>
    </row>
    <row r="49" spans="1:9" ht="15.75">
      <c r="A49" s="64"/>
      <c r="B49" s="64" t="s">
        <v>21</v>
      </c>
      <c r="C49" s="64" t="s">
        <v>22</v>
      </c>
      <c r="D49" s="65">
        <f>SUM(D35:D48)</f>
        <v>69</v>
      </c>
      <c r="E49" s="64"/>
      <c r="F49" s="64">
        <f>SUM(F35:F48)</f>
        <v>53958</v>
      </c>
      <c r="G49" s="96"/>
      <c r="H49" s="97"/>
      <c r="I49" s="98"/>
    </row>
    <row r="50" spans="1:9" ht="12" customHeight="1">
      <c r="A50" s="29"/>
      <c r="B50" s="95" t="s">
        <v>25</v>
      </c>
      <c r="C50" s="102"/>
      <c r="D50" s="102"/>
      <c r="E50" s="102"/>
      <c r="F50" s="102"/>
      <c r="G50" s="102"/>
      <c r="H50" s="102"/>
      <c r="I50" s="103"/>
    </row>
    <row r="51" spans="1:9" ht="15">
      <c r="A51" s="67"/>
      <c r="B51" s="14" t="s">
        <v>242</v>
      </c>
      <c r="C51" s="29" t="s">
        <v>22</v>
      </c>
      <c r="D51" s="31">
        <v>1</v>
      </c>
      <c r="E51" s="29">
        <v>171.64</v>
      </c>
      <c r="F51" s="29">
        <f aca="true" t="shared" si="2" ref="F51:F65">D51*E51</f>
        <v>171.64</v>
      </c>
      <c r="G51" s="63" t="s">
        <v>517</v>
      </c>
      <c r="H51" s="60"/>
      <c r="I51" s="61"/>
    </row>
    <row r="52" spans="1:9" ht="15">
      <c r="A52" s="67"/>
      <c r="B52" s="14" t="s">
        <v>239</v>
      </c>
      <c r="C52" s="29" t="s">
        <v>22</v>
      </c>
      <c r="D52" s="31">
        <v>1</v>
      </c>
      <c r="E52" s="29">
        <v>171.64</v>
      </c>
      <c r="F52" s="29">
        <f t="shared" si="2"/>
        <v>171.64</v>
      </c>
      <c r="G52" s="63" t="s">
        <v>517</v>
      </c>
      <c r="H52" s="60"/>
      <c r="I52" s="61"/>
    </row>
    <row r="53" spans="1:9" ht="15">
      <c r="A53" s="68"/>
      <c r="B53" s="14" t="s">
        <v>596</v>
      </c>
      <c r="C53" s="29" t="s">
        <v>22</v>
      </c>
      <c r="D53" s="31">
        <v>3</v>
      </c>
      <c r="E53" s="29">
        <v>171.64</v>
      </c>
      <c r="F53" s="29">
        <f t="shared" si="2"/>
        <v>514.92</v>
      </c>
      <c r="G53" s="63" t="s">
        <v>37</v>
      </c>
      <c r="H53" s="60"/>
      <c r="I53" s="61"/>
    </row>
    <row r="54" spans="1:9" ht="15">
      <c r="A54" s="68"/>
      <c r="B54" s="29" t="s">
        <v>613</v>
      </c>
      <c r="C54" s="29" t="s">
        <v>22</v>
      </c>
      <c r="D54" s="31">
        <v>1</v>
      </c>
      <c r="E54" s="29">
        <v>171.64</v>
      </c>
      <c r="F54" s="29">
        <f>D54*E54</f>
        <v>171.64</v>
      </c>
      <c r="G54" s="63" t="s">
        <v>37</v>
      </c>
      <c r="H54" s="60"/>
      <c r="I54" s="61"/>
    </row>
    <row r="55" spans="1:9" ht="15">
      <c r="A55" s="68"/>
      <c r="B55" s="29" t="s">
        <v>615</v>
      </c>
      <c r="C55" s="29" t="s">
        <v>22</v>
      </c>
      <c r="D55" s="31">
        <v>5</v>
      </c>
      <c r="E55" s="29">
        <v>171.64</v>
      </c>
      <c r="F55" s="29">
        <f t="shared" si="2"/>
        <v>858.1999999999999</v>
      </c>
      <c r="G55" s="63" t="s">
        <v>37</v>
      </c>
      <c r="H55" s="60"/>
      <c r="I55" s="61"/>
    </row>
    <row r="56" spans="1:9" ht="15">
      <c r="A56" s="68"/>
      <c r="B56" s="29" t="s">
        <v>611</v>
      </c>
      <c r="C56" s="29" t="s">
        <v>22</v>
      </c>
      <c r="D56" s="31">
        <v>1</v>
      </c>
      <c r="E56" s="29">
        <v>171.64</v>
      </c>
      <c r="F56" s="29">
        <f>D56*E56</f>
        <v>171.64</v>
      </c>
      <c r="G56" s="63" t="s">
        <v>37</v>
      </c>
      <c r="H56" s="60"/>
      <c r="I56" s="61"/>
    </row>
    <row r="57" spans="1:9" ht="15">
      <c r="A57" s="68"/>
      <c r="B57" s="29" t="s">
        <v>610</v>
      </c>
      <c r="C57" s="29" t="s">
        <v>22</v>
      </c>
      <c r="D57" s="31">
        <v>1</v>
      </c>
      <c r="E57" s="29">
        <v>171.64</v>
      </c>
      <c r="F57" s="29">
        <f t="shared" si="2"/>
        <v>171.64</v>
      </c>
      <c r="G57" s="63" t="s">
        <v>37</v>
      </c>
      <c r="H57" s="60"/>
      <c r="I57" s="61"/>
    </row>
    <row r="58" spans="1:9" ht="15">
      <c r="A58" s="68"/>
      <c r="B58" s="29" t="s">
        <v>614</v>
      </c>
      <c r="C58" s="29" t="s">
        <v>22</v>
      </c>
      <c r="D58" s="31">
        <v>1</v>
      </c>
      <c r="E58" s="29">
        <v>171.64</v>
      </c>
      <c r="F58" s="29">
        <f t="shared" si="2"/>
        <v>171.64</v>
      </c>
      <c r="G58" s="63" t="s">
        <v>37</v>
      </c>
      <c r="H58" s="60"/>
      <c r="I58" s="61"/>
    </row>
    <row r="59" spans="1:9" ht="15">
      <c r="A59" s="68"/>
      <c r="B59" s="29" t="s">
        <v>616</v>
      </c>
      <c r="C59" s="29" t="s">
        <v>22</v>
      </c>
      <c r="D59" s="31">
        <v>4</v>
      </c>
      <c r="E59" s="29">
        <v>171.64</v>
      </c>
      <c r="F59" s="29">
        <f t="shared" si="2"/>
        <v>686.56</v>
      </c>
      <c r="G59" s="63" t="s">
        <v>37</v>
      </c>
      <c r="H59" s="60"/>
      <c r="I59" s="61"/>
    </row>
    <row r="60" spans="1:9" ht="15">
      <c r="A60" s="68"/>
      <c r="B60" s="29" t="s">
        <v>628</v>
      </c>
      <c r="C60" s="29" t="s">
        <v>22</v>
      </c>
      <c r="D60" s="31">
        <v>3</v>
      </c>
      <c r="E60" s="29">
        <v>171.64</v>
      </c>
      <c r="F60" s="29">
        <f t="shared" si="2"/>
        <v>514.92</v>
      </c>
      <c r="G60" s="63" t="s">
        <v>37</v>
      </c>
      <c r="H60" s="60"/>
      <c r="I60" s="61"/>
    </row>
    <row r="61" spans="1:9" ht="15">
      <c r="A61" s="68"/>
      <c r="B61" s="29" t="s">
        <v>622</v>
      </c>
      <c r="C61" s="29" t="s">
        <v>22</v>
      </c>
      <c r="D61" s="31">
        <v>1</v>
      </c>
      <c r="E61" s="29">
        <v>171.64</v>
      </c>
      <c r="F61" s="29">
        <f t="shared" si="2"/>
        <v>171.64</v>
      </c>
      <c r="G61" s="63" t="s">
        <v>37</v>
      </c>
      <c r="H61" s="60"/>
      <c r="I61" s="61"/>
    </row>
    <row r="62" spans="1:9" ht="15">
      <c r="A62" s="68"/>
      <c r="B62" s="29" t="s">
        <v>626</v>
      </c>
      <c r="C62" s="29" t="s">
        <v>22</v>
      </c>
      <c r="D62" s="31">
        <v>1</v>
      </c>
      <c r="E62" s="29">
        <v>171.64</v>
      </c>
      <c r="F62" s="29">
        <f>D62*E62</f>
        <v>171.64</v>
      </c>
      <c r="G62" s="63" t="s">
        <v>37</v>
      </c>
      <c r="H62" s="60"/>
      <c r="I62" s="61"/>
    </row>
    <row r="63" spans="1:9" ht="15">
      <c r="A63" s="68"/>
      <c r="B63" s="29" t="s">
        <v>625</v>
      </c>
      <c r="C63" s="29" t="s">
        <v>22</v>
      </c>
      <c r="D63" s="31">
        <v>1</v>
      </c>
      <c r="E63" s="29">
        <v>171.64</v>
      </c>
      <c r="F63" s="29">
        <f>D63*E63</f>
        <v>171.64</v>
      </c>
      <c r="G63" s="63" t="s">
        <v>37</v>
      </c>
      <c r="H63" s="60"/>
      <c r="I63" s="61"/>
    </row>
    <row r="64" spans="1:9" ht="15">
      <c r="A64" s="68"/>
      <c r="B64" s="29" t="s">
        <v>629</v>
      </c>
      <c r="C64" s="29" t="s">
        <v>22</v>
      </c>
      <c r="D64" s="31">
        <v>1</v>
      </c>
      <c r="E64" s="29">
        <v>171.64</v>
      </c>
      <c r="F64" s="29">
        <f t="shared" si="2"/>
        <v>171.64</v>
      </c>
      <c r="G64" s="63" t="s">
        <v>37</v>
      </c>
      <c r="H64" s="60"/>
      <c r="I64" s="61"/>
    </row>
    <row r="65" spans="1:9" ht="15">
      <c r="A65" s="68"/>
      <c r="B65" s="14" t="s">
        <v>621</v>
      </c>
      <c r="C65" s="29" t="s">
        <v>22</v>
      </c>
      <c r="D65" s="31">
        <v>2</v>
      </c>
      <c r="E65" s="29">
        <v>171.64</v>
      </c>
      <c r="F65" s="29">
        <f t="shared" si="2"/>
        <v>343.28</v>
      </c>
      <c r="G65" s="92" t="s">
        <v>37</v>
      </c>
      <c r="H65" s="93"/>
      <c r="I65" s="94"/>
    </row>
    <row r="66" spans="1:9" ht="15">
      <c r="A66" s="68"/>
      <c r="B66" s="14" t="s">
        <v>620</v>
      </c>
      <c r="C66" s="29" t="s">
        <v>22</v>
      </c>
      <c r="D66" s="31">
        <v>2</v>
      </c>
      <c r="E66" s="29">
        <v>171.64</v>
      </c>
      <c r="F66" s="29">
        <f>D66*E66</f>
        <v>343.28</v>
      </c>
      <c r="G66" s="92" t="s">
        <v>37</v>
      </c>
      <c r="H66" s="93"/>
      <c r="I66" s="94"/>
    </row>
    <row r="67" spans="1:9" ht="15">
      <c r="A67" s="68"/>
      <c r="B67" s="14" t="s">
        <v>624</v>
      </c>
      <c r="C67" s="29" t="s">
        <v>22</v>
      </c>
      <c r="D67" s="31">
        <v>5</v>
      </c>
      <c r="E67" s="29">
        <v>171.64</v>
      </c>
      <c r="F67" s="29">
        <f>D67*E67</f>
        <v>858.1999999999999</v>
      </c>
      <c r="G67" s="92" t="s">
        <v>37</v>
      </c>
      <c r="H67" s="93"/>
      <c r="I67" s="94"/>
    </row>
    <row r="68" spans="1:9" ht="15">
      <c r="A68" s="68"/>
      <c r="B68" s="14" t="s">
        <v>627</v>
      </c>
      <c r="C68" s="29" t="s">
        <v>22</v>
      </c>
      <c r="D68" s="31">
        <v>1</v>
      </c>
      <c r="E68" s="29">
        <v>171.64</v>
      </c>
      <c r="F68" s="29">
        <f>D68*E68</f>
        <v>171.64</v>
      </c>
      <c r="G68" s="92" t="s">
        <v>37</v>
      </c>
      <c r="H68" s="93"/>
      <c r="I68" s="94"/>
    </row>
    <row r="69" spans="1:9" ht="15">
      <c r="A69" s="68"/>
      <c r="B69" s="14" t="s">
        <v>623</v>
      </c>
      <c r="C69" s="29" t="s">
        <v>22</v>
      </c>
      <c r="D69" s="31">
        <v>3</v>
      </c>
      <c r="E69" s="29">
        <v>171.64</v>
      </c>
      <c r="F69" s="29">
        <f>D69*E69</f>
        <v>514.92</v>
      </c>
      <c r="G69" s="92" t="s">
        <v>37</v>
      </c>
      <c r="H69" s="93"/>
      <c r="I69" s="94"/>
    </row>
    <row r="70" spans="1:9" ht="13.5" customHeight="1">
      <c r="A70" s="64"/>
      <c r="B70" s="64" t="s">
        <v>21</v>
      </c>
      <c r="C70" s="64" t="s">
        <v>22</v>
      </c>
      <c r="D70" s="65">
        <f>SUM(D51:D69)</f>
        <v>38</v>
      </c>
      <c r="E70" s="64"/>
      <c r="F70" s="64">
        <f>SUM(F51:F69)</f>
        <v>6522.32</v>
      </c>
      <c r="G70" s="96"/>
      <c r="H70" s="97"/>
      <c r="I70" s="98"/>
    </row>
    <row r="71" spans="1:9" ht="15.75" customHeight="1">
      <c r="A71" s="29"/>
      <c r="B71" s="95" t="s">
        <v>26</v>
      </c>
      <c r="C71" s="102"/>
      <c r="D71" s="102"/>
      <c r="E71" s="102"/>
      <c r="F71" s="102"/>
      <c r="G71" s="102"/>
      <c r="H71" s="102"/>
      <c r="I71" s="103"/>
    </row>
    <row r="72" spans="1:9" ht="15">
      <c r="A72" s="67"/>
      <c r="B72" s="14" t="s">
        <v>143</v>
      </c>
      <c r="C72" s="29" t="s">
        <v>22</v>
      </c>
      <c r="D72" s="31">
        <v>1</v>
      </c>
      <c r="E72" s="29">
        <v>178.13</v>
      </c>
      <c r="F72" s="29">
        <f aca="true" t="shared" si="3" ref="F72:F91">D72*E72</f>
        <v>178.13</v>
      </c>
      <c r="G72" s="92" t="s">
        <v>478</v>
      </c>
      <c r="H72" s="93"/>
      <c r="I72" s="94"/>
    </row>
    <row r="73" spans="1:9" ht="15">
      <c r="A73" s="67"/>
      <c r="B73" s="14" t="s">
        <v>216</v>
      </c>
      <c r="C73" s="29" t="s">
        <v>22</v>
      </c>
      <c r="D73" s="31">
        <v>1</v>
      </c>
      <c r="E73" s="29">
        <v>178.13</v>
      </c>
      <c r="F73" s="29">
        <f t="shared" si="3"/>
        <v>178.13</v>
      </c>
      <c r="G73" s="92" t="s">
        <v>554</v>
      </c>
      <c r="H73" s="93"/>
      <c r="I73" s="94"/>
    </row>
    <row r="74" spans="1:9" ht="15">
      <c r="A74" s="67"/>
      <c r="B74" s="14" t="s">
        <v>579</v>
      </c>
      <c r="C74" s="29" t="s">
        <v>22</v>
      </c>
      <c r="D74" s="31">
        <v>1</v>
      </c>
      <c r="E74" s="29">
        <v>178.13</v>
      </c>
      <c r="F74" s="29">
        <f>D74*E74</f>
        <v>178.13</v>
      </c>
      <c r="G74" s="92" t="s">
        <v>554</v>
      </c>
      <c r="H74" s="93"/>
      <c r="I74" s="94"/>
    </row>
    <row r="75" spans="1:9" ht="15">
      <c r="A75" s="67"/>
      <c r="B75" s="14" t="s">
        <v>630</v>
      </c>
      <c r="C75" s="29" t="s">
        <v>22</v>
      </c>
      <c r="D75" s="31">
        <v>1</v>
      </c>
      <c r="E75" s="29">
        <v>178.13</v>
      </c>
      <c r="F75" s="29">
        <f t="shared" si="3"/>
        <v>178.13</v>
      </c>
      <c r="G75" s="92" t="s">
        <v>554</v>
      </c>
      <c r="H75" s="93"/>
      <c r="I75" s="94"/>
    </row>
    <row r="76" spans="1:9" ht="15">
      <c r="A76" s="67"/>
      <c r="B76" s="14" t="s">
        <v>340</v>
      </c>
      <c r="C76" s="29" t="s">
        <v>22</v>
      </c>
      <c r="D76" s="31">
        <v>5</v>
      </c>
      <c r="E76" s="29">
        <v>178.13</v>
      </c>
      <c r="F76" s="29">
        <f>D76*E76</f>
        <v>890.65</v>
      </c>
      <c r="G76" s="92" t="s">
        <v>64</v>
      </c>
      <c r="H76" s="93"/>
      <c r="I76" s="94"/>
    </row>
    <row r="77" spans="1:9" ht="15">
      <c r="A77" s="67"/>
      <c r="B77" s="14" t="s">
        <v>631</v>
      </c>
      <c r="C77" s="29" t="s">
        <v>22</v>
      </c>
      <c r="D77" s="31">
        <v>2</v>
      </c>
      <c r="E77" s="29">
        <v>178.13</v>
      </c>
      <c r="F77" s="29">
        <f t="shared" si="3"/>
        <v>356.26</v>
      </c>
      <c r="G77" s="92" t="s">
        <v>478</v>
      </c>
      <c r="H77" s="93"/>
      <c r="I77" s="94"/>
    </row>
    <row r="78" spans="1:9" ht="15">
      <c r="A78" s="67"/>
      <c r="B78" s="14" t="s">
        <v>632</v>
      </c>
      <c r="C78" s="29" t="s">
        <v>22</v>
      </c>
      <c r="D78" s="31">
        <v>2</v>
      </c>
      <c r="E78" s="29">
        <v>178.13</v>
      </c>
      <c r="F78" s="29">
        <f t="shared" si="3"/>
        <v>356.26</v>
      </c>
      <c r="G78" s="92" t="s">
        <v>478</v>
      </c>
      <c r="H78" s="93"/>
      <c r="I78" s="94"/>
    </row>
    <row r="79" spans="1:9" ht="15">
      <c r="A79" s="67"/>
      <c r="B79" s="14" t="s">
        <v>660</v>
      </c>
      <c r="C79" s="29" t="s">
        <v>22</v>
      </c>
      <c r="D79" s="31">
        <v>3</v>
      </c>
      <c r="E79" s="29">
        <v>178.13</v>
      </c>
      <c r="F79" s="29">
        <f>D79*E79</f>
        <v>534.39</v>
      </c>
      <c r="G79" s="92" t="s">
        <v>403</v>
      </c>
      <c r="H79" s="93"/>
      <c r="I79" s="94"/>
    </row>
    <row r="80" spans="1:9" ht="15">
      <c r="A80" s="67"/>
      <c r="B80" s="14" t="s">
        <v>644</v>
      </c>
      <c r="C80" s="29" t="s">
        <v>22</v>
      </c>
      <c r="D80" s="31">
        <v>5</v>
      </c>
      <c r="E80" s="29">
        <v>178.13</v>
      </c>
      <c r="F80" s="29">
        <f>D80*E80</f>
        <v>890.65</v>
      </c>
      <c r="G80" s="92" t="s">
        <v>478</v>
      </c>
      <c r="H80" s="93"/>
      <c r="I80" s="94"/>
    </row>
    <row r="81" spans="1:9" ht="15">
      <c r="A81" s="67"/>
      <c r="B81" s="14" t="s">
        <v>72</v>
      </c>
      <c r="C81" s="29" t="s">
        <v>22</v>
      </c>
      <c r="D81" s="31">
        <v>6</v>
      </c>
      <c r="E81" s="29">
        <v>178.13</v>
      </c>
      <c r="F81" s="29">
        <f>D81*E81</f>
        <v>1068.78</v>
      </c>
      <c r="G81" s="92" t="s">
        <v>478</v>
      </c>
      <c r="H81" s="93"/>
      <c r="I81" s="94"/>
    </row>
    <row r="82" spans="1:9" ht="15">
      <c r="A82" s="67"/>
      <c r="B82" s="14" t="s">
        <v>661</v>
      </c>
      <c r="C82" s="29" t="s">
        <v>22</v>
      </c>
      <c r="D82" s="31">
        <v>3</v>
      </c>
      <c r="E82" s="29">
        <v>178.13</v>
      </c>
      <c r="F82" s="29">
        <f>D82*E82</f>
        <v>534.39</v>
      </c>
      <c r="G82" s="92" t="s">
        <v>478</v>
      </c>
      <c r="H82" s="93"/>
      <c r="I82" s="94"/>
    </row>
    <row r="83" spans="1:9" ht="15">
      <c r="A83" s="67"/>
      <c r="B83" s="14" t="s">
        <v>296</v>
      </c>
      <c r="C83" s="29" t="s">
        <v>22</v>
      </c>
      <c r="D83" s="31">
        <v>2</v>
      </c>
      <c r="E83" s="29">
        <v>178.13</v>
      </c>
      <c r="F83" s="29">
        <f t="shared" si="3"/>
        <v>356.26</v>
      </c>
      <c r="G83" s="92" t="s">
        <v>478</v>
      </c>
      <c r="H83" s="93"/>
      <c r="I83" s="94"/>
    </row>
    <row r="84" spans="1:9" ht="15">
      <c r="A84" s="67"/>
      <c r="B84" s="14" t="s">
        <v>662</v>
      </c>
      <c r="C84" s="29" t="s">
        <v>22</v>
      </c>
      <c r="D84" s="31">
        <v>3</v>
      </c>
      <c r="E84" s="29">
        <v>178.13</v>
      </c>
      <c r="F84" s="29">
        <f t="shared" si="3"/>
        <v>534.39</v>
      </c>
      <c r="G84" s="63" t="s">
        <v>264</v>
      </c>
      <c r="H84" s="60"/>
      <c r="I84" s="61"/>
    </row>
    <row r="85" spans="1:9" ht="15">
      <c r="A85" s="67"/>
      <c r="B85" s="14" t="s">
        <v>602</v>
      </c>
      <c r="C85" s="29" t="s">
        <v>22</v>
      </c>
      <c r="D85" s="31">
        <v>5</v>
      </c>
      <c r="E85" s="29">
        <v>178.13</v>
      </c>
      <c r="F85" s="29">
        <f t="shared" si="3"/>
        <v>890.65</v>
      </c>
      <c r="G85" s="92" t="s">
        <v>478</v>
      </c>
      <c r="H85" s="93"/>
      <c r="I85" s="94"/>
    </row>
    <row r="86" spans="1:9" ht="15">
      <c r="A86" s="67"/>
      <c r="B86" s="14" t="s">
        <v>605</v>
      </c>
      <c r="C86" s="29" t="s">
        <v>22</v>
      </c>
      <c r="D86" s="31">
        <v>14</v>
      </c>
      <c r="E86" s="29">
        <v>178.13</v>
      </c>
      <c r="F86" s="29">
        <f t="shared" si="3"/>
        <v>2493.8199999999997</v>
      </c>
      <c r="G86" s="92" t="s">
        <v>478</v>
      </c>
      <c r="H86" s="93"/>
      <c r="I86" s="94"/>
    </row>
    <row r="87" spans="1:9" ht="15">
      <c r="A87" s="67"/>
      <c r="B87" s="14" t="s">
        <v>590</v>
      </c>
      <c r="C87" s="29" t="s">
        <v>22</v>
      </c>
      <c r="D87" s="31">
        <v>3</v>
      </c>
      <c r="E87" s="29">
        <v>178.13</v>
      </c>
      <c r="F87" s="29">
        <f>D87*E87</f>
        <v>534.39</v>
      </c>
      <c r="G87" s="92" t="s">
        <v>52</v>
      </c>
      <c r="H87" s="93"/>
      <c r="I87" s="94"/>
    </row>
    <row r="88" spans="1:9" ht="15">
      <c r="A88" s="67"/>
      <c r="B88" s="14" t="s">
        <v>595</v>
      </c>
      <c r="C88" s="29" t="s">
        <v>22</v>
      </c>
      <c r="D88" s="31">
        <v>18</v>
      </c>
      <c r="E88" s="29">
        <v>178.13</v>
      </c>
      <c r="F88" s="29">
        <f t="shared" si="3"/>
        <v>3206.34</v>
      </c>
      <c r="G88" s="92" t="s">
        <v>478</v>
      </c>
      <c r="H88" s="93"/>
      <c r="I88" s="94"/>
    </row>
    <row r="89" spans="1:9" ht="15">
      <c r="A89" s="67"/>
      <c r="B89" s="14" t="s">
        <v>607</v>
      </c>
      <c r="C89" s="29" t="s">
        <v>22</v>
      </c>
      <c r="D89" s="31">
        <v>3</v>
      </c>
      <c r="E89" s="29">
        <v>178.13</v>
      </c>
      <c r="F89" s="29">
        <f>D89*E89</f>
        <v>534.39</v>
      </c>
      <c r="G89" s="92" t="s">
        <v>478</v>
      </c>
      <c r="H89" s="93"/>
      <c r="I89" s="94"/>
    </row>
    <row r="90" spans="1:9" ht="15">
      <c r="A90" s="67"/>
      <c r="B90" s="14" t="s">
        <v>601</v>
      </c>
      <c r="C90" s="29" t="s">
        <v>22</v>
      </c>
      <c r="D90" s="31">
        <v>11</v>
      </c>
      <c r="E90" s="29">
        <v>178.13</v>
      </c>
      <c r="F90" s="29">
        <f>D90*E90</f>
        <v>1959.4299999999998</v>
      </c>
      <c r="G90" s="92" t="s">
        <v>478</v>
      </c>
      <c r="H90" s="93"/>
      <c r="I90" s="94"/>
    </row>
    <row r="91" spans="1:9" ht="15">
      <c r="A91" s="67"/>
      <c r="B91" s="14" t="s">
        <v>593</v>
      </c>
      <c r="C91" s="29" t="s">
        <v>22</v>
      </c>
      <c r="D91" s="31">
        <v>3</v>
      </c>
      <c r="E91" s="29">
        <v>178.13</v>
      </c>
      <c r="F91" s="29">
        <f t="shared" si="3"/>
        <v>534.39</v>
      </c>
      <c r="G91" s="92" t="s">
        <v>478</v>
      </c>
      <c r="H91" s="93"/>
      <c r="I91" s="94"/>
    </row>
    <row r="92" spans="1:9" ht="14.25" customHeight="1">
      <c r="A92" s="64"/>
      <c r="B92" s="64" t="s">
        <v>21</v>
      </c>
      <c r="C92" s="64" t="s">
        <v>22</v>
      </c>
      <c r="D92" s="65">
        <f>SUM(D72:D91)</f>
        <v>92</v>
      </c>
      <c r="E92" s="64"/>
      <c r="F92" s="64">
        <f>SUM(F72:F91)</f>
        <v>16387.96</v>
      </c>
      <c r="G92" s="96"/>
      <c r="H92" s="97"/>
      <c r="I92" s="98"/>
    </row>
    <row r="93" spans="1:9" ht="15.75">
      <c r="A93" s="29"/>
      <c r="B93" s="95" t="s">
        <v>63</v>
      </c>
      <c r="C93" s="93"/>
      <c r="D93" s="93"/>
      <c r="E93" s="93"/>
      <c r="F93" s="93"/>
      <c r="G93" s="93"/>
      <c r="H93" s="93"/>
      <c r="I93" s="94"/>
    </row>
    <row r="94" spans="1:9" ht="15.75" customHeight="1">
      <c r="A94" s="29"/>
      <c r="B94" s="14" t="s">
        <v>606</v>
      </c>
      <c r="C94" s="29" t="s">
        <v>22</v>
      </c>
      <c r="D94" s="31">
        <v>2</v>
      </c>
      <c r="E94" s="43">
        <v>167.54</v>
      </c>
      <c r="F94" s="29">
        <f>D94*E94</f>
        <v>335.08</v>
      </c>
      <c r="G94" s="99" t="s">
        <v>18</v>
      </c>
      <c r="H94" s="100"/>
      <c r="I94" s="101"/>
    </row>
    <row r="95" spans="1:9" ht="15">
      <c r="A95" s="29"/>
      <c r="B95" s="14" t="s">
        <v>653</v>
      </c>
      <c r="C95" s="29" t="s">
        <v>22</v>
      </c>
      <c r="D95" s="31">
        <v>1</v>
      </c>
      <c r="E95" s="43">
        <v>167.54</v>
      </c>
      <c r="F95" s="29">
        <f>D95*E95</f>
        <v>167.54</v>
      </c>
      <c r="G95" s="99" t="s">
        <v>654</v>
      </c>
      <c r="H95" s="100"/>
      <c r="I95" s="101"/>
    </row>
    <row r="96" spans="1:9" ht="15.75">
      <c r="A96" s="64"/>
      <c r="B96" s="64" t="s">
        <v>23</v>
      </c>
      <c r="C96" s="64" t="s">
        <v>22</v>
      </c>
      <c r="D96" s="65">
        <f>SUM(D94:D95)</f>
        <v>3</v>
      </c>
      <c r="E96" s="64"/>
      <c r="F96" s="70">
        <f>SUM(F94:F95)</f>
        <v>502.62</v>
      </c>
      <c r="G96" s="96"/>
      <c r="H96" s="97"/>
      <c r="I96" s="98"/>
    </row>
    <row r="97" spans="1:9" ht="15.75">
      <c r="A97" s="29"/>
      <c r="B97" s="95" t="s">
        <v>47</v>
      </c>
      <c r="C97" s="93"/>
      <c r="D97" s="93"/>
      <c r="E97" s="93"/>
      <c r="F97" s="93"/>
      <c r="G97" s="93"/>
      <c r="H97" s="93"/>
      <c r="I97" s="94"/>
    </row>
    <row r="98" spans="1:9" ht="15">
      <c r="A98" s="29"/>
      <c r="B98" s="14" t="s">
        <v>609</v>
      </c>
      <c r="C98" s="29" t="s">
        <v>22</v>
      </c>
      <c r="D98" s="31">
        <v>3</v>
      </c>
      <c r="E98" s="29">
        <v>415</v>
      </c>
      <c r="F98" s="29">
        <f aca="true" t="shared" si="4" ref="F98:F107">D98*E98</f>
        <v>1245</v>
      </c>
      <c r="G98" s="63" t="s">
        <v>600</v>
      </c>
      <c r="H98" s="60"/>
      <c r="I98" s="61"/>
    </row>
    <row r="99" spans="1:9" ht="15">
      <c r="A99" s="29"/>
      <c r="B99" s="14" t="s">
        <v>599</v>
      </c>
      <c r="C99" s="29" t="s">
        <v>22</v>
      </c>
      <c r="D99" s="31">
        <v>1</v>
      </c>
      <c r="E99" s="29">
        <v>415</v>
      </c>
      <c r="F99" s="29">
        <f t="shared" si="4"/>
        <v>415</v>
      </c>
      <c r="G99" s="63" t="s">
        <v>597</v>
      </c>
      <c r="H99" s="60"/>
      <c r="I99" s="61"/>
    </row>
    <row r="100" spans="1:9" ht="15">
      <c r="A100" s="29"/>
      <c r="B100" s="14" t="s">
        <v>656</v>
      </c>
      <c r="C100" s="29" t="s">
        <v>22</v>
      </c>
      <c r="D100" s="31">
        <v>10</v>
      </c>
      <c r="E100" s="29">
        <v>415</v>
      </c>
      <c r="F100" s="29">
        <f t="shared" si="4"/>
        <v>4150</v>
      </c>
      <c r="G100" s="63" t="s">
        <v>600</v>
      </c>
      <c r="H100" s="60"/>
      <c r="I100" s="61"/>
    </row>
    <row r="101" spans="1:9" ht="15">
      <c r="A101" s="29"/>
      <c r="B101" s="14" t="s">
        <v>642</v>
      </c>
      <c r="C101" s="29" t="s">
        <v>22</v>
      </c>
      <c r="D101" s="31">
        <v>2</v>
      </c>
      <c r="E101" s="29">
        <v>415</v>
      </c>
      <c r="F101" s="29">
        <f t="shared" si="4"/>
        <v>830</v>
      </c>
      <c r="G101" s="63" t="s">
        <v>643</v>
      </c>
      <c r="H101" s="60"/>
      <c r="I101" s="61"/>
    </row>
    <row r="102" spans="1:9" ht="15">
      <c r="A102" s="29"/>
      <c r="B102" s="14" t="s">
        <v>178</v>
      </c>
      <c r="C102" s="29" t="s">
        <v>22</v>
      </c>
      <c r="D102" s="31">
        <v>1</v>
      </c>
      <c r="E102" s="29">
        <v>4869.04</v>
      </c>
      <c r="F102" s="29">
        <f t="shared" si="4"/>
        <v>4869.04</v>
      </c>
      <c r="G102" s="63" t="s">
        <v>517</v>
      </c>
      <c r="H102" s="60"/>
      <c r="I102" s="61"/>
    </row>
    <row r="103" spans="1:9" ht="15">
      <c r="A103" s="29"/>
      <c r="B103" s="14" t="s">
        <v>243</v>
      </c>
      <c r="C103" s="29" t="s">
        <v>22</v>
      </c>
      <c r="D103" s="31">
        <v>1</v>
      </c>
      <c r="E103" s="29">
        <v>4869.04</v>
      </c>
      <c r="F103" s="29">
        <f t="shared" si="4"/>
        <v>4869.04</v>
      </c>
      <c r="G103" s="63" t="s">
        <v>517</v>
      </c>
      <c r="H103" s="60"/>
      <c r="I103" s="61"/>
    </row>
    <row r="104" spans="1:9" ht="15">
      <c r="A104" s="29"/>
      <c r="B104" s="14" t="s">
        <v>248</v>
      </c>
      <c r="C104" s="29" t="s">
        <v>22</v>
      </c>
      <c r="D104" s="31">
        <v>1</v>
      </c>
      <c r="E104" s="29">
        <v>4869.04</v>
      </c>
      <c r="F104" s="29">
        <f t="shared" si="4"/>
        <v>4869.04</v>
      </c>
      <c r="G104" s="63" t="s">
        <v>517</v>
      </c>
      <c r="H104" s="60"/>
      <c r="I104" s="61"/>
    </row>
    <row r="105" spans="1:9" ht="15">
      <c r="A105" s="29"/>
      <c r="B105" s="14" t="s">
        <v>632</v>
      </c>
      <c r="C105" s="29" t="s">
        <v>22</v>
      </c>
      <c r="D105" s="31">
        <v>1</v>
      </c>
      <c r="E105" s="29">
        <v>4869.04</v>
      </c>
      <c r="F105" s="29">
        <f t="shared" si="4"/>
        <v>4869.04</v>
      </c>
      <c r="G105" s="63" t="s">
        <v>517</v>
      </c>
      <c r="H105" s="60"/>
      <c r="I105" s="61"/>
    </row>
    <row r="106" spans="1:9" ht="15">
      <c r="A106" s="29"/>
      <c r="B106" s="14" t="s">
        <v>444</v>
      </c>
      <c r="C106" s="29" t="s">
        <v>22</v>
      </c>
      <c r="D106" s="31">
        <v>1</v>
      </c>
      <c r="E106" s="29">
        <v>4869.04</v>
      </c>
      <c r="F106" s="29">
        <f t="shared" si="4"/>
        <v>4869.04</v>
      </c>
      <c r="G106" s="63" t="s">
        <v>517</v>
      </c>
      <c r="H106" s="60"/>
      <c r="I106" s="61"/>
    </row>
    <row r="107" spans="1:9" ht="15">
      <c r="A107" s="29"/>
      <c r="B107" s="14" t="s">
        <v>638</v>
      </c>
      <c r="C107" s="29" t="s">
        <v>22</v>
      </c>
      <c r="D107" s="31">
        <v>2</v>
      </c>
      <c r="E107" s="29">
        <v>4869.04</v>
      </c>
      <c r="F107" s="29">
        <f t="shared" si="4"/>
        <v>9738.08</v>
      </c>
      <c r="G107" s="63" t="s">
        <v>517</v>
      </c>
      <c r="H107" s="60"/>
      <c r="I107" s="61"/>
    </row>
    <row r="108" spans="1:9" ht="15.75">
      <c r="A108" s="64"/>
      <c r="B108" s="64" t="s">
        <v>23</v>
      </c>
      <c r="C108" s="64" t="s">
        <v>22</v>
      </c>
      <c r="D108" s="65">
        <f>SUM(D98:D107)</f>
        <v>23</v>
      </c>
      <c r="E108" s="64"/>
      <c r="F108" s="70">
        <f>SUM(F98:F107)</f>
        <v>40723.280000000006</v>
      </c>
      <c r="G108" s="96"/>
      <c r="H108" s="97"/>
      <c r="I108" s="98"/>
    </row>
    <row r="109" spans="1:9" ht="15.75">
      <c r="A109" s="29"/>
      <c r="B109" s="95" t="s">
        <v>571</v>
      </c>
      <c r="C109" s="93"/>
      <c r="D109" s="93"/>
      <c r="E109" s="93"/>
      <c r="F109" s="93"/>
      <c r="G109" s="93"/>
      <c r="H109" s="93"/>
      <c r="I109" s="94"/>
    </row>
    <row r="110" spans="1:9" ht="15">
      <c r="A110" s="29"/>
      <c r="B110" s="14" t="s">
        <v>176</v>
      </c>
      <c r="C110" s="29" t="s">
        <v>22</v>
      </c>
      <c r="D110" s="31">
        <v>1</v>
      </c>
      <c r="E110" s="29">
        <v>956.23</v>
      </c>
      <c r="F110" s="29">
        <f aca="true" t="shared" si="5" ref="F110:F116">D110*E110</f>
        <v>956.23</v>
      </c>
      <c r="G110" s="63" t="s">
        <v>517</v>
      </c>
      <c r="H110" s="60"/>
      <c r="I110" s="61"/>
    </row>
    <row r="111" spans="1:9" ht="15">
      <c r="A111" s="29"/>
      <c r="B111" s="14" t="s">
        <v>241</v>
      </c>
      <c r="C111" s="29" t="s">
        <v>22</v>
      </c>
      <c r="D111" s="31">
        <v>1</v>
      </c>
      <c r="E111" s="29">
        <v>956.23</v>
      </c>
      <c r="F111" s="29">
        <f t="shared" si="5"/>
        <v>956.23</v>
      </c>
      <c r="G111" s="63" t="s">
        <v>517</v>
      </c>
      <c r="H111" s="60"/>
      <c r="I111" s="61"/>
    </row>
    <row r="112" spans="1:9" ht="15">
      <c r="A112" s="29"/>
      <c r="B112" s="14" t="s">
        <v>637</v>
      </c>
      <c r="C112" s="29" t="s">
        <v>22</v>
      </c>
      <c r="D112" s="31">
        <v>1</v>
      </c>
      <c r="E112" s="29">
        <v>956.23</v>
      </c>
      <c r="F112" s="29">
        <f t="shared" si="5"/>
        <v>956.23</v>
      </c>
      <c r="G112" s="63" t="s">
        <v>517</v>
      </c>
      <c r="H112" s="60"/>
      <c r="I112" s="61"/>
    </row>
    <row r="113" spans="1:9" ht="15">
      <c r="A113" s="29"/>
      <c r="B113" s="14" t="s">
        <v>242</v>
      </c>
      <c r="C113" s="29" t="s">
        <v>22</v>
      </c>
      <c r="D113" s="31">
        <v>1</v>
      </c>
      <c r="E113" s="29">
        <v>956.23</v>
      </c>
      <c r="F113" s="29">
        <f t="shared" si="5"/>
        <v>956.23</v>
      </c>
      <c r="G113" s="63" t="s">
        <v>517</v>
      </c>
      <c r="H113" s="60"/>
      <c r="I113" s="61"/>
    </row>
    <row r="114" spans="1:9" ht="15">
      <c r="A114" s="29"/>
      <c r="B114" s="14" t="s">
        <v>239</v>
      </c>
      <c r="C114" s="29" t="s">
        <v>22</v>
      </c>
      <c r="D114" s="31">
        <v>1</v>
      </c>
      <c r="E114" s="29">
        <v>956.23</v>
      </c>
      <c r="F114" s="29">
        <f t="shared" si="5"/>
        <v>956.23</v>
      </c>
      <c r="G114" s="63" t="s">
        <v>517</v>
      </c>
      <c r="H114" s="60"/>
      <c r="I114" s="61"/>
    </row>
    <row r="115" spans="1:9" ht="15">
      <c r="A115" s="29"/>
      <c r="B115" s="14" t="s">
        <v>234</v>
      </c>
      <c r="C115" s="29" t="s">
        <v>22</v>
      </c>
      <c r="D115" s="31">
        <v>2</v>
      </c>
      <c r="E115" s="29">
        <v>956.23</v>
      </c>
      <c r="F115" s="29">
        <f t="shared" si="5"/>
        <v>1912.46</v>
      </c>
      <c r="G115" s="63" t="s">
        <v>517</v>
      </c>
      <c r="H115" s="60"/>
      <c r="I115" s="61"/>
    </row>
    <row r="116" spans="1:9" ht="15">
      <c r="A116" s="29"/>
      <c r="B116" s="14" t="s">
        <v>159</v>
      </c>
      <c r="C116" s="29" t="s">
        <v>22</v>
      </c>
      <c r="D116" s="31">
        <v>1</v>
      </c>
      <c r="E116" s="29">
        <v>956.23</v>
      </c>
      <c r="F116" s="29">
        <f t="shared" si="5"/>
        <v>956.23</v>
      </c>
      <c r="G116" s="63" t="s">
        <v>517</v>
      </c>
      <c r="H116" s="60"/>
      <c r="I116" s="61"/>
    </row>
    <row r="117" spans="1:9" ht="15.75">
      <c r="A117" s="64"/>
      <c r="B117" s="64" t="s">
        <v>23</v>
      </c>
      <c r="C117" s="64" t="s">
        <v>22</v>
      </c>
      <c r="D117" s="65">
        <f>SUM(D110:D116)</f>
        <v>8</v>
      </c>
      <c r="E117" s="64"/>
      <c r="F117" s="70">
        <f>SUM(F110:F116)</f>
        <v>7649.84</v>
      </c>
      <c r="G117" s="96"/>
      <c r="H117" s="97"/>
      <c r="I117" s="98"/>
    </row>
    <row r="118" spans="1:9" s="34" customFormat="1" ht="12.75" customHeight="1">
      <c r="A118" s="29"/>
      <c r="B118" s="95" t="s">
        <v>259</v>
      </c>
      <c r="C118" s="93"/>
      <c r="D118" s="93"/>
      <c r="E118" s="93"/>
      <c r="F118" s="93"/>
      <c r="G118" s="93"/>
      <c r="H118" s="93"/>
      <c r="I118" s="94"/>
    </row>
    <row r="119" spans="1:9" s="34" customFormat="1" ht="15">
      <c r="A119" s="67"/>
      <c r="B119" s="14" t="s">
        <v>238</v>
      </c>
      <c r="C119" s="29" t="s">
        <v>22</v>
      </c>
      <c r="D119" s="31">
        <v>1</v>
      </c>
      <c r="E119" s="43">
        <v>1192.79</v>
      </c>
      <c r="F119" s="29">
        <f>D119*E119</f>
        <v>1192.79</v>
      </c>
      <c r="G119" s="104" t="s">
        <v>260</v>
      </c>
      <c r="H119" s="104"/>
      <c r="I119" s="104"/>
    </row>
    <row r="120" spans="1:9" s="34" customFormat="1" ht="15">
      <c r="A120" s="67"/>
      <c r="B120" s="14" t="s">
        <v>242</v>
      </c>
      <c r="C120" s="29" t="s">
        <v>22</v>
      </c>
      <c r="D120" s="31">
        <v>1</v>
      </c>
      <c r="E120" s="43">
        <v>1192.79</v>
      </c>
      <c r="F120" s="29">
        <f>D120*E120</f>
        <v>1192.79</v>
      </c>
      <c r="G120" s="104" t="s">
        <v>260</v>
      </c>
      <c r="H120" s="104"/>
      <c r="I120" s="104"/>
    </row>
    <row r="121" spans="1:9" s="34" customFormat="1" ht="15">
      <c r="A121" s="67"/>
      <c r="B121" s="14" t="s">
        <v>633</v>
      </c>
      <c r="C121" s="29" t="s">
        <v>22</v>
      </c>
      <c r="D121" s="31">
        <v>1</v>
      </c>
      <c r="E121" s="43">
        <v>1192.79</v>
      </c>
      <c r="F121" s="29">
        <f>D121*E121</f>
        <v>1192.79</v>
      </c>
      <c r="G121" s="104" t="s">
        <v>260</v>
      </c>
      <c r="H121" s="104"/>
      <c r="I121" s="104"/>
    </row>
    <row r="122" spans="1:9" s="34" customFormat="1" ht="15.75">
      <c r="A122" s="29"/>
      <c r="B122" s="64" t="s">
        <v>21</v>
      </c>
      <c r="C122" s="64" t="s">
        <v>22</v>
      </c>
      <c r="D122" s="65">
        <f>SUM(D119:D121)</f>
        <v>3</v>
      </c>
      <c r="E122" s="64"/>
      <c r="F122" s="64">
        <f>SUM(F119:F121)</f>
        <v>3578.37</v>
      </c>
      <c r="G122" s="96"/>
      <c r="H122" s="97"/>
      <c r="I122" s="98"/>
    </row>
    <row r="123" spans="1:9" ht="15.75">
      <c r="A123" s="29"/>
      <c r="B123" s="95" t="s">
        <v>189</v>
      </c>
      <c r="C123" s="93"/>
      <c r="D123" s="93"/>
      <c r="E123" s="93"/>
      <c r="F123" s="93"/>
      <c r="G123" s="93"/>
      <c r="H123" s="93"/>
      <c r="I123" s="94"/>
    </row>
    <row r="124" spans="1:9" ht="15">
      <c r="A124" s="29"/>
      <c r="B124" s="14" t="s">
        <v>283</v>
      </c>
      <c r="C124" s="29" t="s">
        <v>22</v>
      </c>
      <c r="D124" s="31">
        <v>1</v>
      </c>
      <c r="E124" s="29">
        <v>2777</v>
      </c>
      <c r="F124" s="29">
        <f>D124*E124</f>
        <v>2777</v>
      </c>
      <c r="G124" s="99" t="s">
        <v>641</v>
      </c>
      <c r="H124" s="100"/>
      <c r="I124" s="101"/>
    </row>
    <row r="125" spans="1:9" ht="15.75">
      <c r="A125" s="64"/>
      <c r="B125" s="64" t="s">
        <v>23</v>
      </c>
      <c r="C125" s="64" t="s">
        <v>22</v>
      </c>
      <c r="D125" s="65">
        <f>SUM(D124)</f>
        <v>1</v>
      </c>
      <c r="E125" s="64"/>
      <c r="F125" s="70">
        <f>SUM(F124)</f>
        <v>2777</v>
      </c>
      <c r="G125" s="96"/>
      <c r="H125" s="97"/>
      <c r="I125" s="98"/>
    </row>
    <row r="126" spans="1:9" ht="16.5" customHeight="1">
      <c r="A126" s="29"/>
      <c r="B126" s="95" t="s">
        <v>29</v>
      </c>
      <c r="C126" s="93"/>
      <c r="D126" s="93"/>
      <c r="E126" s="93"/>
      <c r="F126" s="93"/>
      <c r="G126" s="93"/>
      <c r="H126" s="93"/>
      <c r="I126" s="94"/>
    </row>
    <row r="127" spans="1:9" ht="13.5" customHeight="1">
      <c r="A127" s="29"/>
      <c r="B127" s="14" t="s">
        <v>608</v>
      </c>
      <c r="C127" s="29" t="s">
        <v>22</v>
      </c>
      <c r="D127" s="31">
        <v>2</v>
      </c>
      <c r="E127" s="29">
        <v>582.6</v>
      </c>
      <c r="F127" s="29">
        <f aca="true" t="shared" si="6" ref="F127:F146">D127*E127</f>
        <v>1165.2</v>
      </c>
      <c r="G127" s="92" t="s">
        <v>41</v>
      </c>
      <c r="H127" s="93"/>
      <c r="I127" s="94"/>
    </row>
    <row r="128" spans="1:9" ht="13.5" customHeight="1">
      <c r="A128" s="29"/>
      <c r="B128" s="30" t="s">
        <v>55</v>
      </c>
      <c r="C128" s="29" t="s">
        <v>22</v>
      </c>
      <c r="D128" s="31">
        <v>4</v>
      </c>
      <c r="E128" s="31">
        <v>11.45</v>
      </c>
      <c r="F128" s="29">
        <f t="shared" si="6"/>
        <v>45.8</v>
      </c>
      <c r="G128" s="63"/>
      <c r="H128" s="60"/>
      <c r="I128" s="61"/>
    </row>
    <row r="129" spans="1:9" ht="13.5" customHeight="1">
      <c r="A129" s="29"/>
      <c r="B129" s="30" t="s">
        <v>57</v>
      </c>
      <c r="C129" s="29" t="s">
        <v>56</v>
      </c>
      <c r="D129" s="31">
        <v>0.032</v>
      </c>
      <c r="E129" s="31">
        <v>601.77</v>
      </c>
      <c r="F129" s="29">
        <f t="shared" si="6"/>
        <v>19.25664</v>
      </c>
      <c r="G129" s="63"/>
      <c r="H129" s="60"/>
      <c r="I129" s="61"/>
    </row>
    <row r="130" spans="1:9" ht="14.25" customHeight="1">
      <c r="A130" s="29"/>
      <c r="B130" s="30" t="s">
        <v>58</v>
      </c>
      <c r="C130" s="29" t="s">
        <v>56</v>
      </c>
      <c r="D130" s="31">
        <v>0.248</v>
      </c>
      <c r="E130" s="29">
        <v>139.08</v>
      </c>
      <c r="F130" s="29">
        <f t="shared" si="6"/>
        <v>34.49184</v>
      </c>
      <c r="G130" s="63"/>
      <c r="H130" s="60"/>
      <c r="I130" s="61"/>
    </row>
    <row r="131" spans="1:9" ht="13.5" customHeight="1">
      <c r="A131" s="29"/>
      <c r="B131" s="14" t="s">
        <v>612</v>
      </c>
      <c r="C131" s="29" t="s">
        <v>22</v>
      </c>
      <c r="D131" s="31">
        <v>1</v>
      </c>
      <c r="E131" s="29">
        <v>582.6</v>
      </c>
      <c r="F131" s="29">
        <f>D131*E131</f>
        <v>582.6</v>
      </c>
      <c r="G131" s="92" t="s">
        <v>41</v>
      </c>
      <c r="H131" s="93"/>
      <c r="I131" s="94"/>
    </row>
    <row r="132" spans="1:9" ht="13.5" customHeight="1">
      <c r="A132" s="29"/>
      <c r="B132" s="30" t="s">
        <v>55</v>
      </c>
      <c r="C132" s="29" t="s">
        <v>22</v>
      </c>
      <c r="D132" s="31">
        <v>2</v>
      </c>
      <c r="E132" s="31">
        <v>11.45</v>
      </c>
      <c r="F132" s="29">
        <f>D132*E132</f>
        <v>22.9</v>
      </c>
      <c r="G132" s="63"/>
      <c r="H132" s="60"/>
      <c r="I132" s="61"/>
    </row>
    <row r="133" spans="1:9" ht="13.5" customHeight="1">
      <c r="A133" s="29"/>
      <c r="B133" s="30" t="s">
        <v>57</v>
      </c>
      <c r="C133" s="29" t="s">
        <v>56</v>
      </c>
      <c r="D133" s="31">
        <v>0.016</v>
      </c>
      <c r="E133" s="31">
        <v>601.77</v>
      </c>
      <c r="F133" s="29">
        <f>D133*E133</f>
        <v>9.62832</v>
      </c>
      <c r="G133" s="63"/>
      <c r="H133" s="60"/>
      <c r="I133" s="61"/>
    </row>
    <row r="134" spans="1:9" ht="14.25" customHeight="1">
      <c r="A134" s="29"/>
      <c r="B134" s="30" t="s">
        <v>58</v>
      </c>
      <c r="C134" s="29" t="s">
        <v>56</v>
      </c>
      <c r="D134" s="31">
        <v>0.124</v>
      </c>
      <c r="E134" s="29">
        <v>139.08</v>
      </c>
      <c r="F134" s="29">
        <f>D134*E134</f>
        <v>17.24592</v>
      </c>
      <c r="G134" s="63"/>
      <c r="H134" s="60"/>
      <c r="I134" s="61"/>
    </row>
    <row r="135" spans="1:9" ht="13.5" customHeight="1">
      <c r="A135" s="29"/>
      <c r="B135" s="14" t="s">
        <v>634</v>
      </c>
      <c r="C135" s="29" t="s">
        <v>22</v>
      </c>
      <c r="D135" s="31">
        <v>2</v>
      </c>
      <c r="E135" s="29">
        <v>582.6</v>
      </c>
      <c r="F135" s="29">
        <f t="shared" si="6"/>
        <v>1165.2</v>
      </c>
      <c r="G135" s="92" t="s">
        <v>636</v>
      </c>
      <c r="H135" s="93"/>
      <c r="I135" s="94"/>
    </row>
    <row r="136" spans="1:9" ht="13.5" customHeight="1">
      <c r="A136" s="29"/>
      <c r="B136" s="30" t="s">
        <v>55</v>
      </c>
      <c r="C136" s="29" t="s">
        <v>22</v>
      </c>
      <c r="D136" s="31">
        <v>4</v>
      </c>
      <c r="E136" s="31">
        <v>11.45</v>
      </c>
      <c r="F136" s="29">
        <f>D136*E136</f>
        <v>45.8</v>
      </c>
      <c r="G136" s="63"/>
      <c r="H136" s="60"/>
      <c r="I136" s="61"/>
    </row>
    <row r="137" spans="1:9" ht="13.5" customHeight="1">
      <c r="A137" s="29"/>
      <c r="B137" s="30" t="s">
        <v>57</v>
      </c>
      <c r="C137" s="29" t="s">
        <v>56</v>
      </c>
      <c r="D137" s="31">
        <v>0.032</v>
      </c>
      <c r="E137" s="31">
        <v>601.77</v>
      </c>
      <c r="F137" s="29">
        <f t="shared" si="6"/>
        <v>19.25664</v>
      </c>
      <c r="G137" s="63"/>
      <c r="H137" s="60"/>
      <c r="I137" s="61"/>
    </row>
    <row r="138" spans="1:9" ht="14.25" customHeight="1">
      <c r="A138" s="29"/>
      <c r="B138" s="30" t="s">
        <v>58</v>
      </c>
      <c r="C138" s="29" t="s">
        <v>56</v>
      </c>
      <c r="D138" s="31">
        <v>0.248</v>
      </c>
      <c r="E138" s="29">
        <v>139.08</v>
      </c>
      <c r="F138" s="29">
        <f t="shared" si="6"/>
        <v>34.49184</v>
      </c>
      <c r="G138" s="63"/>
      <c r="H138" s="60"/>
      <c r="I138" s="61"/>
    </row>
    <row r="139" spans="1:9" ht="13.5" customHeight="1">
      <c r="A139" s="29"/>
      <c r="B139" s="14" t="s">
        <v>640</v>
      </c>
      <c r="C139" s="29" t="s">
        <v>22</v>
      </c>
      <c r="D139" s="31">
        <v>2</v>
      </c>
      <c r="E139" s="29">
        <v>582.6</v>
      </c>
      <c r="F139" s="29">
        <f t="shared" si="6"/>
        <v>1165.2</v>
      </c>
      <c r="G139" s="92" t="s">
        <v>636</v>
      </c>
      <c r="H139" s="93"/>
      <c r="I139" s="94"/>
    </row>
    <row r="140" spans="1:9" ht="13.5" customHeight="1">
      <c r="A140" s="29"/>
      <c r="B140" s="30" t="s">
        <v>55</v>
      </c>
      <c r="C140" s="29" t="s">
        <v>22</v>
      </c>
      <c r="D140" s="31">
        <v>1</v>
      </c>
      <c r="E140" s="31">
        <v>11.45</v>
      </c>
      <c r="F140" s="29">
        <f t="shared" si="6"/>
        <v>11.45</v>
      </c>
      <c r="G140" s="63"/>
      <c r="H140" s="60"/>
      <c r="I140" s="61"/>
    </row>
    <row r="141" spans="1:9" ht="13.5" customHeight="1">
      <c r="A141" s="29"/>
      <c r="B141" s="30" t="s">
        <v>57</v>
      </c>
      <c r="C141" s="29" t="s">
        <v>56</v>
      </c>
      <c r="D141" s="31">
        <v>0.032</v>
      </c>
      <c r="E141" s="31">
        <v>601.77</v>
      </c>
      <c r="F141" s="29">
        <f t="shared" si="6"/>
        <v>19.25664</v>
      </c>
      <c r="G141" s="63"/>
      <c r="H141" s="60"/>
      <c r="I141" s="61"/>
    </row>
    <row r="142" spans="1:9" ht="14.25" customHeight="1">
      <c r="A142" s="29"/>
      <c r="B142" s="30" t="s">
        <v>58</v>
      </c>
      <c r="C142" s="29" t="s">
        <v>56</v>
      </c>
      <c r="D142" s="31">
        <v>0.248</v>
      </c>
      <c r="E142" s="29">
        <v>139.08</v>
      </c>
      <c r="F142" s="29">
        <f t="shared" si="6"/>
        <v>34.49184</v>
      </c>
      <c r="G142" s="63"/>
      <c r="H142" s="60"/>
      <c r="I142" s="61"/>
    </row>
    <row r="143" spans="1:9" ht="13.5" customHeight="1">
      <c r="A143" s="29"/>
      <c r="B143" s="14" t="s">
        <v>645</v>
      </c>
      <c r="C143" s="29" t="s">
        <v>22</v>
      </c>
      <c r="D143" s="31">
        <v>2</v>
      </c>
      <c r="E143" s="29">
        <v>582.6</v>
      </c>
      <c r="F143" s="29">
        <f t="shared" si="6"/>
        <v>1165.2</v>
      </c>
      <c r="G143" s="92" t="s">
        <v>67</v>
      </c>
      <c r="H143" s="93"/>
      <c r="I143" s="94"/>
    </row>
    <row r="144" spans="1:9" ht="13.5" customHeight="1">
      <c r="A144" s="29"/>
      <c r="B144" s="30" t="s">
        <v>55</v>
      </c>
      <c r="C144" s="29" t="s">
        <v>22</v>
      </c>
      <c r="D144" s="31">
        <v>4</v>
      </c>
      <c r="E144" s="31">
        <v>11.45</v>
      </c>
      <c r="F144" s="29">
        <f t="shared" si="6"/>
        <v>45.8</v>
      </c>
      <c r="G144" s="63"/>
      <c r="H144" s="60"/>
      <c r="I144" s="61"/>
    </row>
    <row r="145" spans="1:9" ht="13.5" customHeight="1">
      <c r="A145" s="29"/>
      <c r="B145" s="30" t="s">
        <v>57</v>
      </c>
      <c r="C145" s="29" t="s">
        <v>56</v>
      </c>
      <c r="D145" s="31">
        <v>0.032</v>
      </c>
      <c r="E145" s="31">
        <v>601.77</v>
      </c>
      <c r="F145" s="29">
        <f t="shared" si="6"/>
        <v>19.25664</v>
      </c>
      <c r="G145" s="63"/>
      <c r="H145" s="60"/>
      <c r="I145" s="61"/>
    </row>
    <row r="146" spans="1:9" ht="14.25" customHeight="1">
      <c r="A146" s="29"/>
      <c r="B146" s="30" t="s">
        <v>58</v>
      </c>
      <c r="C146" s="29" t="s">
        <v>56</v>
      </c>
      <c r="D146" s="31">
        <v>0.248</v>
      </c>
      <c r="E146" s="29">
        <v>139.08</v>
      </c>
      <c r="F146" s="29">
        <f t="shared" si="6"/>
        <v>34.49184</v>
      </c>
      <c r="G146" s="63"/>
      <c r="H146" s="60"/>
      <c r="I146" s="61"/>
    </row>
    <row r="147" spans="1:9" ht="16.5" customHeight="1">
      <c r="A147" s="64"/>
      <c r="B147" s="64" t="s">
        <v>21</v>
      </c>
      <c r="C147" s="64"/>
      <c r="D147" s="65">
        <f>D143+D139+D135+D131+D127</f>
        <v>9</v>
      </c>
      <c r="E147" s="64"/>
      <c r="F147" s="70">
        <f>SUM(F127:F146)</f>
        <v>5657.018159999999</v>
      </c>
      <c r="G147" s="96"/>
      <c r="H147" s="97"/>
      <c r="I147" s="98"/>
    </row>
    <row r="148" spans="1:9" ht="15.75">
      <c r="A148" s="32"/>
      <c r="B148" s="32" t="s">
        <v>32</v>
      </c>
      <c r="C148" s="32"/>
      <c r="D148" s="41"/>
      <c r="E148" s="32"/>
      <c r="F148" s="33">
        <f>F147+F108+F92+F70+F49+F33+F117+F125+F96+F122</f>
        <v>221856.40816</v>
      </c>
      <c r="G148" s="89"/>
      <c r="H148" s="90"/>
      <c r="I148" s="91"/>
    </row>
    <row r="149" spans="1:9" ht="15.75">
      <c r="A149" s="34"/>
      <c r="B149" s="35" t="s">
        <v>33</v>
      </c>
      <c r="C149" s="35"/>
      <c r="D149" s="35"/>
      <c r="E149" s="35"/>
      <c r="F149" s="35"/>
      <c r="G149" s="35"/>
      <c r="H149" s="35"/>
      <c r="I149" s="34"/>
    </row>
    <row r="150" spans="1:9" ht="15.75">
      <c r="A150" s="34"/>
      <c r="B150" s="35" t="s">
        <v>34</v>
      </c>
      <c r="C150" s="35"/>
      <c r="D150" s="35"/>
      <c r="E150" s="35"/>
      <c r="F150" s="35"/>
      <c r="G150" s="35" t="s">
        <v>35</v>
      </c>
      <c r="H150" s="35"/>
      <c r="I150" s="34"/>
    </row>
    <row r="151" spans="2:8" ht="12.75">
      <c r="B151" s="1"/>
      <c r="C151" s="1"/>
      <c r="D151" s="1"/>
      <c r="E151" s="1"/>
      <c r="F151" s="1"/>
      <c r="G151" s="1"/>
      <c r="H151" s="1"/>
    </row>
  </sheetData>
  <sheetProtection/>
  <mergeCells count="74">
    <mergeCell ref="A1:I1"/>
    <mergeCell ref="A2:I2"/>
    <mergeCell ref="A3:I3"/>
    <mergeCell ref="G4:I4"/>
    <mergeCell ref="G5:I5"/>
    <mergeCell ref="B7:I7"/>
    <mergeCell ref="G10:I10"/>
    <mergeCell ref="G13:I13"/>
    <mergeCell ref="G33:I33"/>
    <mergeCell ref="B34:I34"/>
    <mergeCell ref="G44:I44"/>
    <mergeCell ref="G48:I48"/>
    <mergeCell ref="G45:I45"/>
    <mergeCell ref="G42:I42"/>
    <mergeCell ref="G43:I43"/>
    <mergeCell ref="G46:I46"/>
    <mergeCell ref="G82:I82"/>
    <mergeCell ref="G49:I49"/>
    <mergeCell ref="B50:I50"/>
    <mergeCell ref="G65:I65"/>
    <mergeCell ref="G66:I66"/>
    <mergeCell ref="G67:I67"/>
    <mergeCell ref="G76:I76"/>
    <mergeCell ref="G80:I80"/>
    <mergeCell ref="G74:I74"/>
    <mergeCell ref="G73:I73"/>
    <mergeCell ref="G121:I121"/>
    <mergeCell ref="B118:I118"/>
    <mergeCell ref="G85:I85"/>
    <mergeCell ref="G86:I86"/>
    <mergeCell ref="G87:I87"/>
    <mergeCell ref="G88:I88"/>
    <mergeCell ref="G91:I91"/>
    <mergeCell ref="G92:I92"/>
    <mergeCell ref="B93:I93"/>
    <mergeCell ref="G94:I94"/>
    <mergeCell ref="G95:I95"/>
    <mergeCell ref="G96:I96"/>
    <mergeCell ref="G79:I79"/>
    <mergeCell ref="B123:I123"/>
    <mergeCell ref="G143:I143"/>
    <mergeCell ref="G125:I125"/>
    <mergeCell ref="B126:I126"/>
    <mergeCell ref="G127:I127"/>
    <mergeCell ref="G124:I124"/>
    <mergeCell ref="G131:I131"/>
    <mergeCell ref="G122:I122"/>
    <mergeCell ref="G120:I120"/>
    <mergeCell ref="G108:I108"/>
    <mergeCell ref="G14:I14"/>
    <mergeCell ref="G11:I11"/>
    <mergeCell ref="G15:I15"/>
    <mergeCell ref="G12:I12"/>
    <mergeCell ref="G89:I89"/>
    <mergeCell ref="G78:I78"/>
    <mergeCell ref="G83:I83"/>
    <mergeCell ref="G47:I47"/>
    <mergeCell ref="G77:I77"/>
    <mergeCell ref="G68:I68"/>
    <mergeCell ref="G69:I69"/>
    <mergeCell ref="G70:I70"/>
    <mergeCell ref="B71:I71"/>
    <mergeCell ref="G72:I72"/>
    <mergeCell ref="G75:I75"/>
    <mergeCell ref="G81:I81"/>
    <mergeCell ref="B109:I109"/>
    <mergeCell ref="G148:I148"/>
    <mergeCell ref="G90:I90"/>
    <mergeCell ref="G147:I147"/>
    <mergeCell ref="G135:I135"/>
    <mergeCell ref="G139:I139"/>
    <mergeCell ref="G117:I117"/>
    <mergeCell ref="G119:I119"/>
    <mergeCell ref="B97:I97"/>
  </mergeCells>
  <printOptions/>
  <pageMargins left="0.28" right="0.18" top="0.22" bottom="0.23" header="0.2" footer="0.2"/>
  <pageSetup fitToHeight="0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22"/>
  <sheetViews>
    <sheetView zoomScalePageLayoutView="0" workbookViewId="0" topLeftCell="A97">
      <selection activeCell="A126" sqref="A126:IV127"/>
    </sheetView>
  </sheetViews>
  <sheetFormatPr defaultColWidth="9.140625" defaultRowHeight="12.75"/>
  <cols>
    <col min="1" max="1" width="5.28125" style="0" customWidth="1"/>
    <col min="2" max="2" width="37.57421875" style="0" customWidth="1"/>
    <col min="3" max="3" width="7.28125" style="0" customWidth="1"/>
    <col min="4" max="4" width="10.57421875" style="0" customWidth="1"/>
    <col min="5" max="5" width="8.7109375" style="0" customWidth="1"/>
    <col min="6" max="6" width="13.8515625" style="0" customWidth="1"/>
    <col min="9" max="9" width="22.00390625" style="0" customWidth="1"/>
  </cols>
  <sheetData>
    <row r="1" spans="1:9" ht="12" customHeight="1">
      <c r="A1" s="83" t="s">
        <v>3</v>
      </c>
      <c r="B1" s="84"/>
      <c r="C1" s="84"/>
      <c r="D1" s="84"/>
      <c r="E1" s="84"/>
      <c r="F1" s="84"/>
      <c r="G1" s="84"/>
      <c r="H1" s="84"/>
      <c r="I1" s="85"/>
    </row>
    <row r="2" spans="1:9" ht="15.75">
      <c r="A2" s="83" t="s">
        <v>535</v>
      </c>
      <c r="B2" s="84"/>
      <c r="C2" s="84"/>
      <c r="D2" s="84"/>
      <c r="E2" s="84"/>
      <c r="F2" s="84"/>
      <c r="G2" s="84"/>
      <c r="H2" s="84"/>
      <c r="I2" s="85"/>
    </row>
    <row r="3" spans="1:9" ht="15.75">
      <c r="A3" s="86" t="s">
        <v>4</v>
      </c>
      <c r="B3" s="87"/>
      <c r="C3" s="87"/>
      <c r="D3" s="87"/>
      <c r="E3" s="87"/>
      <c r="F3" s="87"/>
      <c r="G3" s="87"/>
      <c r="H3" s="87"/>
      <c r="I3" s="88"/>
    </row>
    <row r="4" spans="1:9" ht="15.75">
      <c r="A4" s="32" t="s">
        <v>5</v>
      </c>
      <c r="B4" s="32" t="s">
        <v>6</v>
      </c>
      <c r="C4" s="32" t="s">
        <v>7</v>
      </c>
      <c r="D4" s="32" t="s">
        <v>8</v>
      </c>
      <c r="E4" s="32" t="s">
        <v>9</v>
      </c>
      <c r="F4" s="32" t="s">
        <v>10</v>
      </c>
      <c r="G4" s="105" t="s">
        <v>11</v>
      </c>
      <c r="H4" s="106"/>
      <c r="I4" s="107"/>
    </row>
    <row r="5" spans="1:9" ht="14.25" customHeight="1">
      <c r="A5" s="32" t="s">
        <v>38</v>
      </c>
      <c r="B5" s="32" t="s">
        <v>12</v>
      </c>
      <c r="C5" s="32" t="s">
        <v>13</v>
      </c>
      <c r="D5" s="32" t="s">
        <v>14</v>
      </c>
      <c r="E5" s="32"/>
      <c r="F5" s="32"/>
      <c r="G5" s="105"/>
      <c r="H5" s="106"/>
      <c r="I5" s="107"/>
    </row>
    <row r="6" spans="1:9" ht="15.75" customHeight="1">
      <c r="A6" s="7"/>
      <c r="B6" s="8" t="s">
        <v>15</v>
      </c>
      <c r="C6" s="7"/>
      <c r="D6" s="7"/>
      <c r="E6" s="7"/>
      <c r="F6" s="7"/>
      <c r="G6" s="7"/>
      <c r="H6" s="7"/>
      <c r="I6" s="7"/>
    </row>
    <row r="7" spans="1:10" ht="15.75" customHeight="1">
      <c r="A7" s="7"/>
      <c r="B7" s="80" t="s">
        <v>16</v>
      </c>
      <c r="C7" s="81"/>
      <c r="D7" s="81"/>
      <c r="E7" s="81"/>
      <c r="F7" s="81"/>
      <c r="G7" s="81"/>
      <c r="H7" s="81"/>
      <c r="I7" s="82"/>
      <c r="J7" s="42" t="s">
        <v>206</v>
      </c>
    </row>
    <row r="8" spans="1:9" ht="14.25" customHeight="1">
      <c r="A8" s="29"/>
      <c r="B8" s="14" t="s">
        <v>202</v>
      </c>
      <c r="C8" s="29" t="s">
        <v>17</v>
      </c>
      <c r="D8" s="52">
        <v>7</v>
      </c>
      <c r="E8" s="29">
        <v>232</v>
      </c>
      <c r="F8" s="29">
        <f aca="true" t="shared" si="0" ref="F8:F14">D8*E8</f>
        <v>1624</v>
      </c>
      <c r="G8" s="63" t="s">
        <v>553</v>
      </c>
      <c r="H8" s="60"/>
      <c r="I8" s="61"/>
    </row>
    <row r="9" spans="1:9" ht="14.25" customHeight="1">
      <c r="A9" s="29"/>
      <c r="B9" s="14" t="s">
        <v>563</v>
      </c>
      <c r="C9" s="29" t="s">
        <v>17</v>
      </c>
      <c r="D9" s="52">
        <v>3</v>
      </c>
      <c r="E9" s="29">
        <v>232</v>
      </c>
      <c r="F9" s="29">
        <f t="shared" si="0"/>
        <v>696</v>
      </c>
      <c r="G9" s="63" t="s">
        <v>564</v>
      </c>
      <c r="H9" s="60"/>
      <c r="I9" s="61"/>
    </row>
    <row r="10" spans="1:9" ht="14.25" customHeight="1">
      <c r="A10" s="29"/>
      <c r="B10" s="14" t="s">
        <v>558</v>
      </c>
      <c r="C10" s="29" t="s">
        <v>17</v>
      </c>
      <c r="D10" s="52">
        <v>12</v>
      </c>
      <c r="E10" s="29">
        <v>232</v>
      </c>
      <c r="F10" s="29">
        <f t="shared" si="0"/>
        <v>2784</v>
      </c>
      <c r="G10" s="63" t="s">
        <v>559</v>
      </c>
      <c r="H10" s="60"/>
      <c r="I10" s="61"/>
    </row>
    <row r="11" spans="1:9" ht="15" customHeight="1">
      <c r="A11" s="67"/>
      <c r="B11" s="14" t="s">
        <v>585</v>
      </c>
      <c r="C11" s="29" t="s">
        <v>17</v>
      </c>
      <c r="D11" s="54">
        <v>10</v>
      </c>
      <c r="E11" s="29">
        <v>232</v>
      </c>
      <c r="F11" s="29">
        <f t="shared" si="0"/>
        <v>2320</v>
      </c>
      <c r="G11" s="92" t="s">
        <v>52</v>
      </c>
      <c r="H11" s="93"/>
      <c r="I11" s="94"/>
    </row>
    <row r="12" spans="1:9" ht="14.25" customHeight="1">
      <c r="A12" s="29"/>
      <c r="B12" s="14" t="s">
        <v>587</v>
      </c>
      <c r="C12" s="29" t="s">
        <v>17</v>
      </c>
      <c r="D12" s="52">
        <v>2</v>
      </c>
      <c r="E12" s="29">
        <v>232</v>
      </c>
      <c r="F12" s="29">
        <f t="shared" si="0"/>
        <v>464</v>
      </c>
      <c r="G12" s="92" t="s">
        <v>478</v>
      </c>
      <c r="H12" s="93"/>
      <c r="I12" s="94"/>
    </row>
    <row r="13" spans="1:9" ht="15.75" customHeight="1">
      <c r="A13" s="29"/>
      <c r="B13" s="14" t="s">
        <v>276</v>
      </c>
      <c r="C13" s="29" t="s">
        <v>17</v>
      </c>
      <c r="D13" s="52">
        <v>62</v>
      </c>
      <c r="E13" s="29">
        <v>232</v>
      </c>
      <c r="F13" s="29">
        <f t="shared" si="0"/>
        <v>14384</v>
      </c>
      <c r="G13" s="63" t="s">
        <v>20</v>
      </c>
      <c r="H13" s="60"/>
      <c r="I13" s="61"/>
    </row>
    <row r="14" spans="1:9" ht="15">
      <c r="A14" s="29"/>
      <c r="B14" s="14" t="s">
        <v>536</v>
      </c>
      <c r="C14" s="29" t="s">
        <v>17</v>
      </c>
      <c r="D14" s="31">
        <v>58</v>
      </c>
      <c r="E14" s="29">
        <v>232</v>
      </c>
      <c r="F14" s="29">
        <f t="shared" si="0"/>
        <v>13456</v>
      </c>
      <c r="G14" s="63" t="s">
        <v>20</v>
      </c>
      <c r="H14" s="60"/>
      <c r="I14" s="61"/>
    </row>
    <row r="15" spans="1:9" ht="15">
      <c r="A15" s="29"/>
      <c r="B15" s="14" t="s">
        <v>314</v>
      </c>
      <c r="C15" s="29" t="s">
        <v>17</v>
      </c>
      <c r="D15" s="31">
        <v>2</v>
      </c>
      <c r="E15" s="29">
        <v>232</v>
      </c>
      <c r="F15" s="29">
        <f aca="true" t="shared" si="1" ref="F15:F21">D15*E15</f>
        <v>464</v>
      </c>
      <c r="G15" s="63" t="s">
        <v>517</v>
      </c>
      <c r="H15" s="60"/>
      <c r="I15" s="61"/>
    </row>
    <row r="16" spans="1:9" ht="15">
      <c r="A16" s="29"/>
      <c r="B16" s="14" t="s">
        <v>296</v>
      </c>
      <c r="C16" s="29" t="s">
        <v>17</v>
      </c>
      <c r="D16" s="31">
        <v>1</v>
      </c>
      <c r="E16" s="29">
        <v>232</v>
      </c>
      <c r="F16" s="29">
        <f>D16*E16</f>
        <v>232</v>
      </c>
      <c r="G16" s="63" t="s">
        <v>517</v>
      </c>
      <c r="H16" s="60"/>
      <c r="I16" s="61"/>
    </row>
    <row r="17" spans="1:9" ht="15">
      <c r="A17" s="29"/>
      <c r="B17" s="14" t="s">
        <v>533</v>
      </c>
      <c r="C17" s="29" t="s">
        <v>17</v>
      </c>
      <c r="D17" s="31">
        <v>3</v>
      </c>
      <c r="E17" s="29">
        <v>232</v>
      </c>
      <c r="F17" s="29">
        <f t="shared" si="1"/>
        <v>696</v>
      </c>
      <c r="G17" s="63" t="s">
        <v>19</v>
      </c>
      <c r="H17" s="60"/>
      <c r="I17" s="61"/>
    </row>
    <row r="18" spans="1:9" ht="15">
      <c r="A18" s="29"/>
      <c r="B18" s="14" t="s">
        <v>652</v>
      </c>
      <c r="C18" s="29" t="s">
        <v>17</v>
      </c>
      <c r="D18" s="31">
        <v>92</v>
      </c>
      <c r="E18" s="29">
        <v>232</v>
      </c>
      <c r="F18" s="29">
        <f t="shared" si="1"/>
        <v>21344</v>
      </c>
      <c r="G18" s="63" t="s">
        <v>20</v>
      </c>
      <c r="H18" s="60"/>
      <c r="I18" s="61"/>
    </row>
    <row r="19" spans="1:9" ht="15">
      <c r="A19" s="29"/>
      <c r="B19" s="14" t="s">
        <v>539</v>
      </c>
      <c r="C19" s="29" t="s">
        <v>17</v>
      </c>
      <c r="D19" s="31">
        <v>6</v>
      </c>
      <c r="E19" s="29">
        <v>232</v>
      </c>
      <c r="F19" s="29">
        <f t="shared" si="1"/>
        <v>1392</v>
      </c>
      <c r="G19" s="63" t="s">
        <v>19</v>
      </c>
      <c r="H19" s="60"/>
      <c r="I19" s="61"/>
    </row>
    <row r="20" spans="1:9" ht="15">
      <c r="A20" s="29"/>
      <c r="B20" s="14" t="s">
        <v>576</v>
      </c>
      <c r="C20" s="29" t="s">
        <v>17</v>
      </c>
      <c r="D20" s="31">
        <v>16</v>
      </c>
      <c r="E20" s="29">
        <v>232</v>
      </c>
      <c r="F20" s="29">
        <f t="shared" si="1"/>
        <v>3712</v>
      </c>
      <c r="G20" s="63" t="s">
        <v>20</v>
      </c>
      <c r="H20" s="60"/>
      <c r="I20" s="61"/>
    </row>
    <row r="21" spans="1:9" ht="15">
      <c r="A21" s="29"/>
      <c r="B21" s="14" t="s">
        <v>541</v>
      </c>
      <c r="C21" s="29" t="s">
        <v>17</v>
      </c>
      <c r="D21" s="31">
        <v>16</v>
      </c>
      <c r="E21" s="29">
        <v>232</v>
      </c>
      <c r="F21" s="29">
        <f t="shared" si="1"/>
        <v>3712</v>
      </c>
      <c r="G21" s="63" t="s">
        <v>20</v>
      </c>
      <c r="H21" s="60"/>
      <c r="I21" s="61"/>
    </row>
    <row r="22" spans="1:9" ht="18.75" customHeight="1">
      <c r="A22" s="29"/>
      <c r="B22" s="64" t="s">
        <v>21</v>
      </c>
      <c r="C22" s="64" t="s">
        <v>17</v>
      </c>
      <c r="D22" s="65">
        <f>SUM(D8:D21)</f>
        <v>290</v>
      </c>
      <c r="E22" s="64"/>
      <c r="F22" s="66">
        <f>SUM(F8:F21)</f>
        <v>67280</v>
      </c>
      <c r="G22" s="92"/>
      <c r="H22" s="93"/>
      <c r="I22" s="94"/>
    </row>
    <row r="23" spans="1:9" ht="15.75">
      <c r="A23" s="29"/>
      <c r="B23" s="95" t="s">
        <v>24</v>
      </c>
      <c r="C23" s="102"/>
      <c r="D23" s="102"/>
      <c r="E23" s="102"/>
      <c r="F23" s="102"/>
      <c r="G23" s="102"/>
      <c r="H23" s="102"/>
      <c r="I23" s="103"/>
    </row>
    <row r="24" spans="1:9" ht="15">
      <c r="A24" s="67"/>
      <c r="B24" s="14" t="s">
        <v>276</v>
      </c>
      <c r="C24" s="29" t="s">
        <v>22</v>
      </c>
      <c r="D24" s="31">
        <v>41</v>
      </c>
      <c r="E24" s="29">
        <v>782</v>
      </c>
      <c r="F24" s="29">
        <f aca="true" t="shared" si="2" ref="F24:F31">D24*E24</f>
        <v>32062</v>
      </c>
      <c r="G24" s="63" t="s">
        <v>299</v>
      </c>
      <c r="H24" s="60"/>
      <c r="I24" s="61"/>
    </row>
    <row r="25" spans="1:9" ht="15">
      <c r="A25" s="67"/>
      <c r="B25" s="14" t="s">
        <v>649</v>
      </c>
      <c r="C25" s="29" t="s">
        <v>22</v>
      </c>
      <c r="D25" s="31">
        <v>66</v>
      </c>
      <c r="E25" s="29">
        <v>782</v>
      </c>
      <c r="F25" s="29">
        <f t="shared" si="2"/>
        <v>51612</v>
      </c>
      <c r="G25" s="63" t="s">
        <v>299</v>
      </c>
      <c r="H25" s="60"/>
      <c r="I25" s="61"/>
    </row>
    <row r="26" spans="1:9" ht="15">
      <c r="A26" s="67"/>
      <c r="B26" s="14" t="s">
        <v>540</v>
      </c>
      <c r="C26" s="29" t="s">
        <v>22</v>
      </c>
      <c r="D26" s="31">
        <v>1</v>
      </c>
      <c r="E26" s="29">
        <v>782</v>
      </c>
      <c r="F26" s="29">
        <f t="shared" si="2"/>
        <v>782</v>
      </c>
      <c r="G26" s="63" t="s">
        <v>19</v>
      </c>
      <c r="H26" s="60"/>
      <c r="I26" s="61"/>
    </row>
    <row r="27" spans="1:9" ht="15">
      <c r="A27" s="67"/>
      <c r="B27" s="14" t="s">
        <v>536</v>
      </c>
      <c r="C27" s="29" t="s">
        <v>22</v>
      </c>
      <c r="D27" s="31">
        <v>44</v>
      </c>
      <c r="E27" s="29">
        <v>782</v>
      </c>
      <c r="F27" s="29">
        <f t="shared" si="2"/>
        <v>34408</v>
      </c>
      <c r="G27" s="63" t="s">
        <v>299</v>
      </c>
      <c r="H27" s="60"/>
      <c r="I27" s="61"/>
    </row>
    <row r="28" spans="1:9" ht="15">
      <c r="A28" s="67"/>
      <c r="B28" s="14" t="s">
        <v>314</v>
      </c>
      <c r="C28" s="29" t="s">
        <v>22</v>
      </c>
      <c r="D28" s="31">
        <v>2</v>
      </c>
      <c r="E28" s="29">
        <v>782</v>
      </c>
      <c r="F28" s="29">
        <f t="shared" si="2"/>
        <v>1564</v>
      </c>
      <c r="G28" s="63" t="s">
        <v>517</v>
      </c>
      <c r="H28" s="60"/>
      <c r="I28" s="61"/>
    </row>
    <row r="29" spans="1:9" ht="15">
      <c r="A29" s="67"/>
      <c r="B29" s="14" t="s">
        <v>296</v>
      </c>
      <c r="C29" s="29" t="s">
        <v>22</v>
      </c>
      <c r="D29" s="31">
        <v>2</v>
      </c>
      <c r="E29" s="29">
        <v>782</v>
      </c>
      <c r="F29" s="29">
        <f t="shared" si="2"/>
        <v>1564</v>
      </c>
      <c r="G29" s="63" t="s">
        <v>517</v>
      </c>
      <c r="H29" s="60"/>
      <c r="I29" s="61"/>
    </row>
    <row r="30" spans="1:9" ht="15">
      <c r="A30" s="67"/>
      <c r="B30" s="14" t="s">
        <v>557</v>
      </c>
      <c r="C30" s="29" t="s">
        <v>22</v>
      </c>
      <c r="D30" s="31">
        <v>1</v>
      </c>
      <c r="E30" s="29">
        <v>782</v>
      </c>
      <c r="F30" s="29">
        <f t="shared" si="2"/>
        <v>782</v>
      </c>
      <c r="G30" s="92" t="s">
        <v>37</v>
      </c>
      <c r="H30" s="93"/>
      <c r="I30" s="94"/>
    </row>
    <row r="31" spans="1:9" ht="15">
      <c r="A31" s="67"/>
      <c r="B31" s="14" t="s">
        <v>568</v>
      </c>
      <c r="C31" s="29" t="s">
        <v>22</v>
      </c>
      <c r="D31" s="31">
        <v>1</v>
      </c>
      <c r="E31" s="29">
        <v>782</v>
      </c>
      <c r="F31" s="29">
        <f t="shared" si="2"/>
        <v>782</v>
      </c>
      <c r="G31" s="92" t="s">
        <v>37</v>
      </c>
      <c r="H31" s="93"/>
      <c r="I31" s="94"/>
    </row>
    <row r="32" spans="1:9" ht="15.75">
      <c r="A32" s="64"/>
      <c r="B32" s="64" t="s">
        <v>21</v>
      </c>
      <c r="C32" s="64" t="s">
        <v>22</v>
      </c>
      <c r="D32" s="65">
        <f>SUM(D24:D31)</f>
        <v>158</v>
      </c>
      <c r="E32" s="64"/>
      <c r="F32" s="64">
        <f>SUM(F24:F31)</f>
        <v>123556</v>
      </c>
      <c r="G32" s="96"/>
      <c r="H32" s="97"/>
      <c r="I32" s="98"/>
    </row>
    <row r="33" spans="1:9" ht="12" customHeight="1">
      <c r="A33" s="29"/>
      <c r="B33" s="95" t="s">
        <v>25</v>
      </c>
      <c r="C33" s="102"/>
      <c r="D33" s="102"/>
      <c r="E33" s="102"/>
      <c r="F33" s="102"/>
      <c r="G33" s="102"/>
      <c r="H33" s="102"/>
      <c r="I33" s="103"/>
    </row>
    <row r="34" spans="1:9" ht="15">
      <c r="A34" s="68"/>
      <c r="B34" s="14" t="s">
        <v>538</v>
      </c>
      <c r="C34" s="29" t="s">
        <v>22</v>
      </c>
      <c r="D34" s="31">
        <v>4</v>
      </c>
      <c r="E34" s="29">
        <v>171.64</v>
      </c>
      <c r="F34" s="29">
        <f aca="true" t="shared" si="3" ref="F34:F40">D34*E34</f>
        <v>686.56</v>
      </c>
      <c r="G34" s="63" t="s">
        <v>37</v>
      </c>
      <c r="H34" s="60"/>
      <c r="I34" s="61"/>
    </row>
    <row r="35" spans="1:9" ht="15">
      <c r="A35" s="68"/>
      <c r="B35" s="14" t="s">
        <v>541</v>
      </c>
      <c r="C35" s="29" t="s">
        <v>22</v>
      </c>
      <c r="D35" s="31">
        <v>3</v>
      </c>
      <c r="E35" s="29">
        <v>171.64</v>
      </c>
      <c r="F35" s="29">
        <f t="shared" si="3"/>
        <v>514.92</v>
      </c>
      <c r="G35" s="63" t="s">
        <v>20</v>
      </c>
      <c r="H35" s="60"/>
      <c r="I35" s="61"/>
    </row>
    <row r="36" spans="1:9" ht="15">
      <c r="A36" s="68"/>
      <c r="B36" s="29" t="s">
        <v>569</v>
      </c>
      <c r="C36" s="29" t="s">
        <v>22</v>
      </c>
      <c r="D36" s="31">
        <v>5</v>
      </c>
      <c r="E36" s="29">
        <v>171.64</v>
      </c>
      <c r="F36" s="29">
        <f t="shared" si="3"/>
        <v>858.1999999999999</v>
      </c>
      <c r="G36" s="63" t="s">
        <v>37</v>
      </c>
      <c r="H36" s="60"/>
      <c r="I36" s="61"/>
    </row>
    <row r="37" spans="1:9" ht="15">
      <c r="A37" s="68"/>
      <c r="B37" s="29" t="s">
        <v>567</v>
      </c>
      <c r="C37" s="29" t="s">
        <v>22</v>
      </c>
      <c r="D37" s="31">
        <v>1</v>
      </c>
      <c r="E37" s="29">
        <v>171.64</v>
      </c>
      <c r="F37" s="29">
        <f t="shared" si="3"/>
        <v>171.64</v>
      </c>
      <c r="G37" s="63" t="s">
        <v>37</v>
      </c>
      <c r="H37" s="60"/>
      <c r="I37" s="61"/>
    </row>
    <row r="38" spans="1:9" ht="15">
      <c r="A38" s="68"/>
      <c r="B38" s="29" t="s">
        <v>560</v>
      </c>
      <c r="C38" s="29" t="s">
        <v>22</v>
      </c>
      <c r="D38" s="31">
        <v>3</v>
      </c>
      <c r="E38" s="29">
        <v>171.64</v>
      </c>
      <c r="F38" s="29">
        <f t="shared" si="3"/>
        <v>514.92</v>
      </c>
      <c r="G38" s="63" t="s">
        <v>37</v>
      </c>
      <c r="H38" s="60"/>
      <c r="I38" s="61"/>
    </row>
    <row r="39" spans="1:9" ht="15">
      <c r="A39" s="68"/>
      <c r="B39" s="29" t="s">
        <v>570</v>
      </c>
      <c r="C39" s="29" t="s">
        <v>22</v>
      </c>
      <c r="D39" s="31">
        <v>1</v>
      </c>
      <c r="E39" s="29">
        <v>171.64</v>
      </c>
      <c r="F39" s="29">
        <f t="shared" si="3"/>
        <v>171.64</v>
      </c>
      <c r="G39" s="63" t="s">
        <v>37</v>
      </c>
      <c r="H39" s="60"/>
      <c r="I39" s="61"/>
    </row>
    <row r="40" spans="1:9" ht="15">
      <c r="A40" s="68"/>
      <c r="B40" s="29" t="s">
        <v>566</v>
      </c>
      <c r="C40" s="29" t="s">
        <v>22</v>
      </c>
      <c r="D40" s="31">
        <v>1</v>
      </c>
      <c r="E40" s="29">
        <v>171.64</v>
      </c>
      <c r="F40" s="29">
        <f t="shared" si="3"/>
        <v>171.64</v>
      </c>
      <c r="G40" s="63" t="s">
        <v>37</v>
      </c>
      <c r="H40" s="60"/>
      <c r="I40" s="61"/>
    </row>
    <row r="41" spans="1:9" ht="15">
      <c r="A41" s="68"/>
      <c r="B41" s="29" t="s">
        <v>548</v>
      </c>
      <c r="C41" s="29" t="s">
        <v>22</v>
      </c>
      <c r="D41" s="31">
        <v>2</v>
      </c>
      <c r="E41" s="29">
        <v>171.64</v>
      </c>
      <c r="F41" s="29">
        <f aca="true" t="shared" si="4" ref="F41:F49">D41*E41</f>
        <v>343.28</v>
      </c>
      <c r="G41" s="63" t="s">
        <v>37</v>
      </c>
      <c r="H41" s="60"/>
      <c r="I41" s="61"/>
    </row>
    <row r="42" spans="1:9" ht="15">
      <c r="A42" s="68"/>
      <c r="B42" s="29" t="s">
        <v>562</v>
      </c>
      <c r="C42" s="29" t="s">
        <v>22</v>
      </c>
      <c r="D42" s="31">
        <v>4</v>
      </c>
      <c r="E42" s="29">
        <v>171.64</v>
      </c>
      <c r="F42" s="29">
        <f t="shared" si="4"/>
        <v>686.56</v>
      </c>
      <c r="G42" s="63" t="s">
        <v>37</v>
      </c>
      <c r="H42" s="60"/>
      <c r="I42" s="61"/>
    </row>
    <row r="43" spans="1:9" ht="15">
      <c r="A43" s="68"/>
      <c r="B43" s="29" t="s">
        <v>551</v>
      </c>
      <c r="C43" s="29" t="s">
        <v>22</v>
      </c>
      <c r="D43" s="31">
        <v>1</v>
      </c>
      <c r="E43" s="29">
        <v>171.64</v>
      </c>
      <c r="F43" s="29">
        <f t="shared" si="4"/>
        <v>171.64</v>
      </c>
      <c r="G43" s="63" t="s">
        <v>37</v>
      </c>
      <c r="H43" s="60"/>
      <c r="I43" s="61"/>
    </row>
    <row r="44" spans="1:9" ht="15">
      <c r="A44" s="68"/>
      <c r="B44" s="14" t="s">
        <v>549</v>
      </c>
      <c r="C44" s="29" t="s">
        <v>22</v>
      </c>
      <c r="D44" s="31">
        <v>1</v>
      </c>
      <c r="E44" s="29">
        <v>171.64</v>
      </c>
      <c r="F44" s="29">
        <f t="shared" si="4"/>
        <v>171.64</v>
      </c>
      <c r="G44" s="92" t="s">
        <v>37</v>
      </c>
      <c r="H44" s="93"/>
      <c r="I44" s="94"/>
    </row>
    <row r="45" spans="1:9" ht="15">
      <c r="A45" s="68"/>
      <c r="B45" s="14" t="s">
        <v>550</v>
      </c>
      <c r="C45" s="29" t="s">
        <v>22</v>
      </c>
      <c r="D45" s="31">
        <v>2</v>
      </c>
      <c r="E45" s="29">
        <v>171.64</v>
      </c>
      <c r="F45" s="29">
        <f>D45*E45</f>
        <v>343.28</v>
      </c>
      <c r="G45" s="92" t="s">
        <v>37</v>
      </c>
      <c r="H45" s="93"/>
      <c r="I45" s="94"/>
    </row>
    <row r="46" spans="1:9" ht="15">
      <c r="A46" s="68"/>
      <c r="B46" s="14" t="s">
        <v>561</v>
      </c>
      <c r="C46" s="29" t="s">
        <v>22</v>
      </c>
      <c r="D46" s="31">
        <v>1</v>
      </c>
      <c r="E46" s="29">
        <v>171.64</v>
      </c>
      <c r="F46" s="29">
        <f>D46*E46</f>
        <v>171.64</v>
      </c>
      <c r="G46" s="92" t="s">
        <v>37</v>
      </c>
      <c r="H46" s="93"/>
      <c r="I46" s="94"/>
    </row>
    <row r="47" spans="1:9" ht="15">
      <c r="A47" s="68"/>
      <c r="B47" s="14" t="s">
        <v>565</v>
      </c>
      <c r="C47" s="29" t="s">
        <v>22</v>
      </c>
      <c r="D47" s="31">
        <v>2</v>
      </c>
      <c r="E47" s="29">
        <v>171.64</v>
      </c>
      <c r="F47" s="29">
        <f>D47*E47</f>
        <v>343.28</v>
      </c>
      <c r="G47" s="92" t="s">
        <v>37</v>
      </c>
      <c r="H47" s="93"/>
      <c r="I47" s="94"/>
    </row>
    <row r="48" spans="1:9" ht="15">
      <c r="A48" s="68"/>
      <c r="B48" s="14" t="s">
        <v>552</v>
      </c>
      <c r="C48" s="29" t="s">
        <v>22</v>
      </c>
      <c r="D48" s="31">
        <v>2</v>
      </c>
      <c r="E48" s="29">
        <v>171.64</v>
      </c>
      <c r="F48" s="29">
        <f>D48*E48</f>
        <v>343.28</v>
      </c>
      <c r="G48" s="92" t="s">
        <v>37</v>
      </c>
      <c r="H48" s="93"/>
      <c r="I48" s="94"/>
    </row>
    <row r="49" spans="1:9" ht="15">
      <c r="A49" s="68"/>
      <c r="B49" s="14" t="s">
        <v>556</v>
      </c>
      <c r="C49" s="29" t="s">
        <v>22</v>
      </c>
      <c r="D49" s="31">
        <v>1</v>
      </c>
      <c r="E49" s="29">
        <v>171.64</v>
      </c>
      <c r="F49" s="29">
        <f t="shared" si="4"/>
        <v>171.64</v>
      </c>
      <c r="G49" s="92" t="s">
        <v>37</v>
      </c>
      <c r="H49" s="93"/>
      <c r="I49" s="94"/>
    </row>
    <row r="50" spans="1:9" ht="13.5" customHeight="1">
      <c r="A50" s="64"/>
      <c r="B50" s="64" t="s">
        <v>21</v>
      </c>
      <c r="C50" s="64" t="s">
        <v>22</v>
      </c>
      <c r="D50" s="65">
        <f>SUM(D34:D49)</f>
        <v>34</v>
      </c>
      <c r="E50" s="64"/>
      <c r="F50" s="64">
        <f>SUM(F34:F49)</f>
        <v>5835.759999999999</v>
      </c>
      <c r="G50" s="96"/>
      <c r="H50" s="97"/>
      <c r="I50" s="98"/>
    </row>
    <row r="51" spans="1:9" ht="15.75" customHeight="1">
      <c r="A51" s="29"/>
      <c r="B51" s="95" t="s">
        <v>26</v>
      </c>
      <c r="C51" s="102"/>
      <c r="D51" s="102"/>
      <c r="E51" s="102"/>
      <c r="F51" s="102"/>
      <c r="G51" s="102"/>
      <c r="H51" s="102"/>
      <c r="I51" s="103"/>
    </row>
    <row r="52" spans="1:9" ht="15">
      <c r="A52" s="67"/>
      <c r="B52" s="14" t="s">
        <v>163</v>
      </c>
      <c r="C52" s="29" t="s">
        <v>22</v>
      </c>
      <c r="D52" s="31">
        <v>1</v>
      </c>
      <c r="E52" s="29">
        <v>178.13</v>
      </c>
      <c r="F52" s="29">
        <f aca="true" t="shared" si="5" ref="F52:F60">D52*E52</f>
        <v>178.13</v>
      </c>
      <c r="G52" s="92" t="s">
        <v>478</v>
      </c>
      <c r="H52" s="93"/>
      <c r="I52" s="94"/>
    </row>
    <row r="53" spans="1:9" ht="15">
      <c r="A53" s="67"/>
      <c r="B53" s="14" t="s">
        <v>202</v>
      </c>
      <c r="C53" s="29" t="s">
        <v>22</v>
      </c>
      <c r="D53" s="31">
        <v>3</v>
      </c>
      <c r="E53" s="29">
        <v>178.13</v>
      </c>
      <c r="F53" s="29">
        <f t="shared" si="5"/>
        <v>534.39</v>
      </c>
      <c r="G53" s="92" t="s">
        <v>554</v>
      </c>
      <c r="H53" s="93"/>
      <c r="I53" s="94"/>
    </row>
    <row r="54" spans="1:9" ht="15">
      <c r="A54" s="67"/>
      <c r="B54" s="14" t="s">
        <v>555</v>
      </c>
      <c r="C54" s="29" t="s">
        <v>22</v>
      </c>
      <c r="D54" s="31">
        <v>3</v>
      </c>
      <c r="E54" s="29">
        <v>178.13</v>
      </c>
      <c r="F54" s="29">
        <f t="shared" si="5"/>
        <v>534.39</v>
      </c>
      <c r="G54" s="92" t="s">
        <v>478</v>
      </c>
      <c r="H54" s="93"/>
      <c r="I54" s="94"/>
    </row>
    <row r="55" spans="1:9" ht="15">
      <c r="A55" s="67"/>
      <c r="B55" s="14" t="s">
        <v>573</v>
      </c>
      <c r="C55" s="29" t="s">
        <v>22</v>
      </c>
      <c r="D55" s="31">
        <v>3</v>
      </c>
      <c r="E55" s="29">
        <v>178.13</v>
      </c>
      <c r="F55" s="29">
        <f t="shared" si="5"/>
        <v>534.39</v>
      </c>
      <c r="G55" s="92" t="s">
        <v>478</v>
      </c>
      <c r="H55" s="93"/>
      <c r="I55" s="94"/>
    </row>
    <row r="56" spans="1:9" ht="15">
      <c r="A56" s="67"/>
      <c r="B56" s="14" t="s">
        <v>444</v>
      </c>
      <c r="C56" s="29" t="s">
        <v>22</v>
      </c>
      <c r="D56" s="31">
        <v>1</v>
      </c>
      <c r="E56" s="29">
        <v>178.13</v>
      </c>
      <c r="F56" s="29">
        <f t="shared" si="5"/>
        <v>178.13</v>
      </c>
      <c r="G56" s="92" t="s">
        <v>478</v>
      </c>
      <c r="H56" s="93"/>
      <c r="I56" s="94"/>
    </row>
    <row r="57" spans="1:9" ht="15">
      <c r="A57" s="67"/>
      <c r="B57" s="14" t="s">
        <v>586</v>
      </c>
      <c r="C57" s="29" t="s">
        <v>22</v>
      </c>
      <c r="D57" s="31">
        <v>7</v>
      </c>
      <c r="E57" s="29">
        <v>178.13</v>
      </c>
      <c r="F57" s="29">
        <f t="shared" si="5"/>
        <v>1246.9099999999999</v>
      </c>
      <c r="G57" s="92" t="s">
        <v>478</v>
      </c>
      <c r="H57" s="93"/>
      <c r="I57" s="94"/>
    </row>
    <row r="58" spans="1:9" ht="15">
      <c r="A58" s="67"/>
      <c r="B58" s="14" t="s">
        <v>585</v>
      </c>
      <c r="C58" s="29" t="s">
        <v>22</v>
      </c>
      <c r="D58" s="31">
        <v>35</v>
      </c>
      <c r="E58" s="29">
        <v>178.13</v>
      </c>
      <c r="F58" s="29">
        <f>D58*E58</f>
        <v>6234.55</v>
      </c>
      <c r="G58" s="92" t="s">
        <v>52</v>
      </c>
      <c r="H58" s="93"/>
      <c r="I58" s="94"/>
    </row>
    <row r="59" spans="1:9" ht="15">
      <c r="A59" s="67"/>
      <c r="B59" s="14" t="s">
        <v>587</v>
      </c>
      <c r="C59" s="29" t="s">
        <v>22</v>
      </c>
      <c r="D59" s="31">
        <v>2</v>
      </c>
      <c r="E59" s="29">
        <v>178.13</v>
      </c>
      <c r="F59" s="29">
        <f t="shared" si="5"/>
        <v>356.26</v>
      </c>
      <c r="G59" s="92" t="s">
        <v>478</v>
      </c>
      <c r="H59" s="93"/>
      <c r="I59" s="94"/>
    </row>
    <row r="60" spans="1:9" ht="15">
      <c r="A60" s="67"/>
      <c r="B60" s="14" t="s">
        <v>584</v>
      </c>
      <c r="C60" s="29" t="s">
        <v>22</v>
      </c>
      <c r="D60" s="31">
        <v>3</v>
      </c>
      <c r="E60" s="29">
        <v>178.13</v>
      </c>
      <c r="F60" s="29">
        <f t="shared" si="5"/>
        <v>534.39</v>
      </c>
      <c r="G60" s="92" t="s">
        <v>478</v>
      </c>
      <c r="H60" s="93"/>
      <c r="I60" s="94"/>
    </row>
    <row r="61" spans="1:9" ht="14.25" customHeight="1">
      <c r="A61" s="64"/>
      <c r="B61" s="64" t="s">
        <v>21</v>
      </c>
      <c r="C61" s="64" t="s">
        <v>22</v>
      </c>
      <c r="D61" s="65">
        <f>SUM(D52:D60)</f>
        <v>58</v>
      </c>
      <c r="E61" s="64"/>
      <c r="F61" s="64">
        <f>SUM(F52:F60)</f>
        <v>10331.539999999999</v>
      </c>
      <c r="G61" s="96"/>
      <c r="H61" s="97"/>
      <c r="I61" s="98"/>
    </row>
    <row r="62" spans="1:9" ht="15.75">
      <c r="A62" s="29"/>
      <c r="B62" s="95" t="s">
        <v>63</v>
      </c>
      <c r="C62" s="93"/>
      <c r="D62" s="93"/>
      <c r="E62" s="93"/>
      <c r="F62" s="93"/>
      <c r="G62" s="93"/>
      <c r="H62" s="93"/>
      <c r="I62" s="94"/>
    </row>
    <row r="63" spans="1:9" ht="15">
      <c r="A63" s="29"/>
      <c r="B63" s="14" t="s">
        <v>577</v>
      </c>
      <c r="C63" s="29" t="s">
        <v>22</v>
      </c>
      <c r="D63" s="31">
        <v>2</v>
      </c>
      <c r="E63" s="43">
        <v>167.54</v>
      </c>
      <c r="F63" s="29">
        <f>D63*E63</f>
        <v>335.08</v>
      </c>
      <c r="G63" s="99" t="s">
        <v>578</v>
      </c>
      <c r="H63" s="100"/>
      <c r="I63" s="101"/>
    </row>
    <row r="64" spans="1:9" ht="15">
      <c r="A64" s="29"/>
      <c r="B64" s="14" t="s">
        <v>581</v>
      </c>
      <c r="C64" s="29" t="s">
        <v>22</v>
      </c>
      <c r="D64" s="31">
        <v>1</v>
      </c>
      <c r="E64" s="43">
        <v>167.54</v>
      </c>
      <c r="F64" s="29">
        <f>D64*E64</f>
        <v>167.54</v>
      </c>
      <c r="G64" s="99" t="s">
        <v>578</v>
      </c>
      <c r="H64" s="100"/>
      <c r="I64" s="101"/>
    </row>
    <row r="65" spans="1:9" ht="15.75">
      <c r="A65" s="64"/>
      <c r="B65" s="64" t="s">
        <v>23</v>
      </c>
      <c r="C65" s="64" t="s">
        <v>22</v>
      </c>
      <c r="D65" s="65">
        <f>SUM(D63:D64)</f>
        <v>3</v>
      </c>
      <c r="E65" s="64"/>
      <c r="F65" s="70">
        <f>SUM(F63:F64)</f>
        <v>502.62</v>
      </c>
      <c r="G65" s="96"/>
      <c r="H65" s="97"/>
      <c r="I65" s="98"/>
    </row>
    <row r="66" spans="1:9" ht="15.75">
      <c r="A66" s="29"/>
      <c r="B66" s="95" t="s">
        <v>47</v>
      </c>
      <c r="C66" s="93"/>
      <c r="D66" s="93"/>
      <c r="E66" s="93"/>
      <c r="F66" s="93"/>
      <c r="G66" s="93"/>
      <c r="H66" s="93"/>
      <c r="I66" s="94"/>
    </row>
    <row r="67" spans="1:9" ht="15">
      <c r="A67" s="29"/>
      <c r="B67" s="14" t="s">
        <v>574</v>
      </c>
      <c r="C67" s="29" t="s">
        <v>22</v>
      </c>
      <c r="D67" s="31">
        <v>25</v>
      </c>
      <c r="E67" s="29">
        <v>415</v>
      </c>
      <c r="F67" s="29">
        <f aca="true" t="shared" si="6" ref="F67:F72">D67*E67</f>
        <v>10375</v>
      </c>
      <c r="G67" s="63" t="s">
        <v>575</v>
      </c>
      <c r="H67" s="60"/>
      <c r="I67" s="61"/>
    </row>
    <row r="68" spans="1:9" ht="15">
      <c r="A68" s="29"/>
      <c r="B68" s="14" t="s">
        <v>583</v>
      </c>
      <c r="C68" s="29" t="s">
        <v>22</v>
      </c>
      <c r="D68" s="31">
        <v>1</v>
      </c>
      <c r="E68" s="29">
        <v>415</v>
      </c>
      <c r="F68" s="29">
        <f t="shared" si="6"/>
        <v>415</v>
      </c>
      <c r="G68" s="63" t="s">
        <v>580</v>
      </c>
      <c r="H68" s="60"/>
      <c r="I68" s="61"/>
    </row>
    <row r="69" spans="1:9" ht="15">
      <c r="A69" s="29"/>
      <c r="B69" s="14" t="s">
        <v>579</v>
      </c>
      <c r="C69" s="29" t="s">
        <v>22</v>
      </c>
      <c r="D69" s="31">
        <v>1</v>
      </c>
      <c r="E69" s="29">
        <v>415</v>
      </c>
      <c r="F69" s="29">
        <f t="shared" si="6"/>
        <v>415</v>
      </c>
      <c r="G69" s="63" t="s">
        <v>580</v>
      </c>
      <c r="H69" s="60"/>
      <c r="I69" s="61"/>
    </row>
    <row r="70" spans="1:9" ht="15">
      <c r="A70" s="29"/>
      <c r="B70" s="14" t="s">
        <v>404</v>
      </c>
      <c r="C70" s="29" t="s">
        <v>22</v>
      </c>
      <c r="D70" s="31">
        <v>1</v>
      </c>
      <c r="E70" s="29">
        <v>415</v>
      </c>
      <c r="F70" s="29">
        <f t="shared" si="6"/>
        <v>415</v>
      </c>
      <c r="G70" s="63" t="s">
        <v>580</v>
      </c>
      <c r="H70" s="60"/>
      <c r="I70" s="61"/>
    </row>
    <row r="71" spans="1:9" ht="15">
      <c r="A71" s="29"/>
      <c r="B71" s="14" t="s">
        <v>581</v>
      </c>
      <c r="C71" s="29" t="s">
        <v>22</v>
      </c>
      <c r="D71" s="31">
        <v>1</v>
      </c>
      <c r="E71" s="29">
        <v>415</v>
      </c>
      <c r="F71" s="29">
        <f t="shared" si="6"/>
        <v>415</v>
      </c>
      <c r="G71" s="63" t="s">
        <v>580</v>
      </c>
      <c r="H71" s="60"/>
      <c r="I71" s="61"/>
    </row>
    <row r="72" spans="1:9" ht="15">
      <c r="A72" s="29"/>
      <c r="B72" s="14" t="s">
        <v>582</v>
      </c>
      <c r="C72" s="29" t="s">
        <v>22</v>
      </c>
      <c r="D72" s="31">
        <v>2</v>
      </c>
      <c r="E72" s="29">
        <v>415</v>
      </c>
      <c r="F72" s="29">
        <f t="shared" si="6"/>
        <v>830</v>
      </c>
      <c r="G72" s="63" t="s">
        <v>580</v>
      </c>
      <c r="H72" s="60"/>
      <c r="I72" s="61"/>
    </row>
    <row r="73" spans="1:9" ht="15.75">
      <c r="A73" s="64"/>
      <c r="B73" s="64" t="s">
        <v>23</v>
      </c>
      <c r="C73" s="64" t="s">
        <v>22</v>
      </c>
      <c r="D73" s="65">
        <f>SUM(D67:D72)</f>
        <v>31</v>
      </c>
      <c r="E73" s="64"/>
      <c r="F73" s="70">
        <f>SUM(F67:F72)</f>
        <v>12865</v>
      </c>
      <c r="G73" s="96"/>
      <c r="H73" s="97"/>
      <c r="I73" s="98"/>
    </row>
    <row r="74" spans="1:9" ht="15.75">
      <c r="A74" s="29"/>
      <c r="B74" s="95" t="s">
        <v>571</v>
      </c>
      <c r="C74" s="93"/>
      <c r="D74" s="93"/>
      <c r="E74" s="93"/>
      <c r="F74" s="93"/>
      <c r="G74" s="93"/>
      <c r="H74" s="93"/>
      <c r="I74" s="94"/>
    </row>
    <row r="75" spans="1:9" ht="15">
      <c r="A75" s="29"/>
      <c r="B75" s="14" t="s">
        <v>314</v>
      </c>
      <c r="C75" s="29" t="s">
        <v>22</v>
      </c>
      <c r="D75" s="31">
        <v>1</v>
      </c>
      <c r="E75" s="29">
        <v>956.23</v>
      </c>
      <c r="F75" s="29">
        <f>D75*E75</f>
        <v>956.23</v>
      </c>
      <c r="G75" s="63" t="s">
        <v>517</v>
      </c>
      <c r="H75" s="60"/>
      <c r="I75" s="61"/>
    </row>
    <row r="76" spans="1:9" ht="15">
      <c r="A76" s="29"/>
      <c r="B76" s="14" t="s">
        <v>296</v>
      </c>
      <c r="C76" s="29" t="s">
        <v>22</v>
      </c>
      <c r="D76" s="31">
        <v>1</v>
      </c>
      <c r="E76" s="29">
        <v>956.23</v>
      </c>
      <c r="F76" s="29">
        <f>D76*E76</f>
        <v>956.23</v>
      </c>
      <c r="G76" s="63" t="s">
        <v>517</v>
      </c>
      <c r="H76" s="60"/>
      <c r="I76" s="61"/>
    </row>
    <row r="77" spans="1:9" ht="15.75">
      <c r="A77" s="64"/>
      <c r="B77" s="64" t="s">
        <v>23</v>
      </c>
      <c r="C77" s="64" t="s">
        <v>22</v>
      </c>
      <c r="D77" s="65">
        <f>SUM(D75:D76)</f>
        <v>2</v>
      </c>
      <c r="E77" s="64"/>
      <c r="F77" s="70">
        <f>SUM(F75:F76)</f>
        <v>1912.46</v>
      </c>
      <c r="G77" s="96"/>
      <c r="H77" s="97"/>
      <c r="I77" s="98"/>
    </row>
    <row r="78" spans="1:9" ht="15.75">
      <c r="A78" s="29"/>
      <c r="B78" s="95" t="s">
        <v>189</v>
      </c>
      <c r="C78" s="93"/>
      <c r="D78" s="93"/>
      <c r="E78" s="93"/>
      <c r="F78" s="93"/>
      <c r="G78" s="93"/>
      <c r="H78" s="93"/>
      <c r="I78" s="94"/>
    </row>
    <row r="79" spans="1:9" ht="15">
      <c r="A79" s="29"/>
      <c r="B79" s="14" t="s">
        <v>511</v>
      </c>
      <c r="C79" s="29" t="s">
        <v>22</v>
      </c>
      <c r="D79" s="31">
        <v>1</v>
      </c>
      <c r="E79" s="29">
        <v>2777</v>
      </c>
      <c r="F79" s="29">
        <f>D79*E79</f>
        <v>2777</v>
      </c>
      <c r="G79" s="99" t="s">
        <v>524</v>
      </c>
      <c r="H79" s="100"/>
      <c r="I79" s="101"/>
    </row>
    <row r="80" spans="1:9" ht="15.75">
      <c r="A80" s="64"/>
      <c r="B80" s="64" t="s">
        <v>23</v>
      </c>
      <c r="C80" s="64" t="s">
        <v>22</v>
      </c>
      <c r="D80" s="65">
        <f>SUM(D79)</f>
        <v>1</v>
      </c>
      <c r="E80" s="64"/>
      <c r="F80" s="70">
        <f>SUM(F79)</f>
        <v>2777</v>
      </c>
      <c r="G80" s="96"/>
      <c r="H80" s="97"/>
      <c r="I80" s="98"/>
    </row>
    <row r="81" spans="1:9" ht="16.5" customHeight="1">
      <c r="A81" s="29"/>
      <c r="B81" s="95" t="s">
        <v>29</v>
      </c>
      <c r="C81" s="93"/>
      <c r="D81" s="93"/>
      <c r="E81" s="93"/>
      <c r="F81" s="93"/>
      <c r="G81" s="93"/>
      <c r="H81" s="93"/>
      <c r="I81" s="94"/>
    </row>
    <row r="82" spans="1:9" ht="13.5" customHeight="1">
      <c r="A82" s="29"/>
      <c r="B82" s="14" t="s">
        <v>572</v>
      </c>
      <c r="C82" s="29" t="s">
        <v>22</v>
      </c>
      <c r="D82" s="31">
        <v>2</v>
      </c>
      <c r="E82" s="29">
        <v>582.6</v>
      </c>
      <c r="F82" s="29">
        <f aca="true" t="shared" si="7" ref="F82:F98">D82*E82</f>
        <v>1165.2</v>
      </c>
      <c r="G82" s="92" t="s">
        <v>62</v>
      </c>
      <c r="H82" s="93"/>
      <c r="I82" s="94"/>
    </row>
    <row r="83" spans="1:9" ht="13.5" customHeight="1">
      <c r="A83" s="29"/>
      <c r="B83" s="14" t="s">
        <v>572</v>
      </c>
      <c r="C83" s="29" t="s">
        <v>22</v>
      </c>
      <c r="D83" s="31">
        <v>20</v>
      </c>
      <c r="E83" s="29">
        <v>582.6</v>
      </c>
      <c r="F83" s="29">
        <f t="shared" si="7"/>
        <v>11652</v>
      </c>
      <c r="G83" s="92" t="s">
        <v>41</v>
      </c>
      <c r="H83" s="93"/>
      <c r="I83" s="94"/>
    </row>
    <row r="84" spans="1:9" ht="13.5" customHeight="1">
      <c r="A84" s="29"/>
      <c r="B84" s="30" t="s">
        <v>55</v>
      </c>
      <c r="C84" s="29" t="s">
        <v>22</v>
      </c>
      <c r="D84" s="31">
        <v>3</v>
      </c>
      <c r="E84" s="31">
        <v>11.45</v>
      </c>
      <c r="F84" s="29">
        <f t="shared" si="7"/>
        <v>34.349999999999994</v>
      </c>
      <c r="G84" s="63"/>
      <c r="H84" s="60"/>
      <c r="I84" s="61"/>
    </row>
    <row r="85" spans="1:9" ht="13.5" customHeight="1">
      <c r="A85" s="29"/>
      <c r="B85" s="30" t="s">
        <v>57</v>
      </c>
      <c r="C85" s="29" t="s">
        <v>56</v>
      </c>
      <c r="D85" s="31">
        <v>0.352</v>
      </c>
      <c r="E85" s="31">
        <v>601.77</v>
      </c>
      <c r="F85" s="29">
        <f t="shared" si="7"/>
        <v>211.82304</v>
      </c>
      <c r="G85" s="63"/>
      <c r="H85" s="60"/>
      <c r="I85" s="61"/>
    </row>
    <row r="86" spans="1:9" ht="14.25" customHeight="1">
      <c r="A86" s="29"/>
      <c r="B86" s="30" t="s">
        <v>58</v>
      </c>
      <c r="C86" s="29" t="s">
        <v>56</v>
      </c>
      <c r="D86" s="31">
        <v>0.6</v>
      </c>
      <c r="E86" s="29">
        <v>139.08</v>
      </c>
      <c r="F86" s="29">
        <f t="shared" si="7"/>
        <v>83.44800000000001</v>
      </c>
      <c r="G86" s="63"/>
      <c r="H86" s="60"/>
      <c r="I86" s="61"/>
    </row>
    <row r="87" spans="1:9" ht="13.5" customHeight="1">
      <c r="A87" s="29"/>
      <c r="B87" s="14" t="s">
        <v>546</v>
      </c>
      <c r="C87" s="29" t="s">
        <v>22</v>
      </c>
      <c r="D87" s="31">
        <v>5</v>
      </c>
      <c r="E87" s="29">
        <v>582.6</v>
      </c>
      <c r="F87" s="29">
        <f>D87*E87</f>
        <v>2913</v>
      </c>
      <c r="G87" s="92" t="s">
        <v>62</v>
      </c>
      <c r="H87" s="93"/>
      <c r="I87" s="94"/>
    </row>
    <row r="88" spans="1:9" ht="13.5" customHeight="1">
      <c r="A88" s="29"/>
      <c r="B88" s="14" t="s">
        <v>546</v>
      </c>
      <c r="C88" s="29" t="s">
        <v>22</v>
      </c>
      <c r="D88" s="31">
        <v>40</v>
      </c>
      <c r="E88" s="29">
        <v>582.6</v>
      </c>
      <c r="F88" s="29">
        <f>D88*E88</f>
        <v>23304</v>
      </c>
      <c r="G88" s="92" t="s">
        <v>41</v>
      </c>
      <c r="H88" s="93"/>
      <c r="I88" s="94"/>
    </row>
    <row r="89" spans="1:9" ht="13.5" customHeight="1">
      <c r="A89" s="29"/>
      <c r="B89" s="30" t="s">
        <v>57</v>
      </c>
      <c r="C89" s="29" t="s">
        <v>56</v>
      </c>
      <c r="D89" s="31">
        <v>0.72</v>
      </c>
      <c r="E89" s="31">
        <v>601.77</v>
      </c>
      <c r="F89" s="29">
        <f>D89*E89</f>
        <v>433.27439999999996</v>
      </c>
      <c r="G89" s="63"/>
      <c r="H89" s="60"/>
      <c r="I89" s="61"/>
    </row>
    <row r="90" spans="1:9" ht="14.25" customHeight="1">
      <c r="A90" s="29"/>
      <c r="B90" s="30" t="s">
        <v>58</v>
      </c>
      <c r="C90" s="29" t="s">
        <v>56</v>
      </c>
      <c r="D90" s="31">
        <v>0.7</v>
      </c>
      <c r="E90" s="29">
        <v>139.08</v>
      </c>
      <c r="F90" s="29">
        <f>D90*E90</f>
        <v>97.35600000000001</v>
      </c>
      <c r="G90" s="63"/>
      <c r="H90" s="60"/>
      <c r="I90" s="61"/>
    </row>
    <row r="91" spans="1:9" ht="13.5" customHeight="1">
      <c r="A91" s="29"/>
      <c r="B91" s="14" t="s">
        <v>547</v>
      </c>
      <c r="C91" s="29" t="s">
        <v>22</v>
      </c>
      <c r="D91" s="31">
        <v>4</v>
      </c>
      <c r="E91" s="29">
        <v>582.6</v>
      </c>
      <c r="F91" s="29">
        <f t="shared" si="7"/>
        <v>2330.4</v>
      </c>
      <c r="G91" s="92" t="s">
        <v>62</v>
      </c>
      <c r="H91" s="93"/>
      <c r="I91" s="94"/>
    </row>
    <row r="92" spans="1:9" ht="13.5" customHeight="1">
      <c r="A92" s="29"/>
      <c r="B92" s="14" t="s">
        <v>547</v>
      </c>
      <c r="C92" s="29" t="s">
        <v>22</v>
      </c>
      <c r="D92" s="31">
        <v>40</v>
      </c>
      <c r="E92" s="29">
        <v>582.6</v>
      </c>
      <c r="F92" s="29">
        <f t="shared" si="7"/>
        <v>23304</v>
      </c>
      <c r="G92" s="92" t="s">
        <v>41</v>
      </c>
      <c r="H92" s="93"/>
      <c r="I92" s="94"/>
    </row>
    <row r="93" spans="1:9" ht="13.5" customHeight="1">
      <c r="A93" s="29"/>
      <c r="B93" s="30" t="s">
        <v>57</v>
      </c>
      <c r="C93" s="29" t="s">
        <v>56</v>
      </c>
      <c r="D93" s="31">
        <v>0.7</v>
      </c>
      <c r="E93" s="31">
        <v>601.77</v>
      </c>
      <c r="F93" s="29">
        <f t="shared" si="7"/>
        <v>421.239</v>
      </c>
      <c r="G93" s="63"/>
      <c r="H93" s="60"/>
      <c r="I93" s="61"/>
    </row>
    <row r="94" spans="1:9" ht="14.25" customHeight="1">
      <c r="A94" s="29"/>
      <c r="B94" s="30" t="s">
        <v>58</v>
      </c>
      <c r="C94" s="29" t="s">
        <v>56</v>
      </c>
      <c r="D94" s="31">
        <v>0.4</v>
      </c>
      <c r="E94" s="29">
        <v>139.08</v>
      </c>
      <c r="F94" s="29">
        <f t="shared" si="7"/>
        <v>55.632000000000005</v>
      </c>
      <c r="G94" s="63"/>
      <c r="H94" s="60"/>
      <c r="I94" s="61"/>
    </row>
    <row r="95" spans="1:9" ht="13.5" customHeight="1">
      <c r="A95" s="29"/>
      <c r="B95" s="14" t="s">
        <v>545</v>
      </c>
      <c r="C95" s="29" t="s">
        <v>22</v>
      </c>
      <c r="D95" s="31">
        <v>8</v>
      </c>
      <c r="E95" s="29">
        <v>582.6</v>
      </c>
      <c r="F95" s="29">
        <f t="shared" si="7"/>
        <v>4660.8</v>
      </c>
      <c r="G95" s="92" t="s">
        <v>62</v>
      </c>
      <c r="H95" s="93"/>
      <c r="I95" s="94"/>
    </row>
    <row r="96" spans="1:9" ht="13.5" customHeight="1">
      <c r="A96" s="29"/>
      <c r="B96" s="14" t="s">
        <v>545</v>
      </c>
      <c r="C96" s="29" t="s">
        <v>22</v>
      </c>
      <c r="D96" s="31">
        <v>80</v>
      </c>
      <c r="E96" s="29">
        <v>582.6</v>
      </c>
      <c r="F96" s="29">
        <f t="shared" si="7"/>
        <v>46608</v>
      </c>
      <c r="G96" s="92" t="s">
        <v>41</v>
      </c>
      <c r="H96" s="93"/>
      <c r="I96" s="94"/>
    </row>
    <row r="97" spans="1:9" ht="13.5" customHeight="1">
      <c r="A97" s="29"/>
      <c r="B97" s="30" t="s">
        <v>57</v>
      </c>
      <c r="C97" s="29" t="s">
        <v>56</v>
      </c>
      <c r="D97" s="31">
        <v>1.4</v>
      </c>
      <c r="E97" s="31">
        <v>601.77</v>
      </c>
      <c r="F97" s="29">
        <f t="shared" si="7"/>
        <v>842.478</v>
      </c>
      <c r="G97" s="63"/>
      <c r="H97" s="60"/>
      <c r="I97" s="61"/>
    </row>
    <row r="98" spans="1:9" ht="14.25" customHeight="1">
      <c r="A98" s="29"/>
      <c r="B98" s="30" t="s">
        <v>58</v>
      </c>
      <c r="C98" s="29" t="s">
        <v>56</v>
      </c>
      <c r="D98" s="31">
        <v>1.5</v>
      </c>
      <c r="E98" s="29">
        <v>139.08</v>
      </c>
      <c r="F98" s="29">
        <f t="shared" si="7"/>
        <v>208.62</v>
      </c>
      <c r="G98" s="63"/>
      <c r="H98" s="60"/>
      <c r="I98" s="61"/>
    </row>
    <row r="99" spans="1:9" ht="13.5" customHeight="1">
      <c r="A99" s="29"/>
      <c r="B99" s="14" t="s">
        <v>544</v>
      </c>
      <c r="C99" s="29" t="s">
        <v>22</v>
      </c>
      <c r="D99" s="31">
        <v>11</v>
      </c>
      <c r="E99" s="29">
        <v>582.6</v>
      </c>
      <c r="F99" s="29">
        <f aca="true" t="shared" si="8" ref="F99:F104">D99*E99</f>
        <v>6408.6</v>
      </c>
      <c r="G99" s="92" t="s">
        <v>62</v>
      </c>
      <c r="H99" s="93"/>
      <c r="I99" s="94"/>
    </row>
    <row r="100" spans="1:9" ht="13.5" customHeight="1">
      <c r="A100" s="29"/>
      <c r="B100" s="14" t="s">
        <v>544</v>
      </c>
      <c r="C100" s="29" t="s">
        <v>22</v>
      </c>
      <c r="D100" s="31">
        <v>113</v>
      </c>
      <c r="E100" s="29">
        <v>582.6</v>
      </c>
      <c r="F100" s="29">
        <f>D100*E100</f>
        <v>65833.8</v>
      </c>
      <c r="G100" s="92" t="s">
        <v>41</v>
      </c>
      <c r="H100" s="93"/>
      <c r="I100" s="94"/>
    </row>
    <row r="101" spans="1:9" ht="13.5" customHeight="1">
      <c r="A101" s="29"/>
      <c r="B101" s="30" t="s">
        <v>55</v>
      </c>
      <c r="C101" s="29" t="s">
        <v>22</v>
      </c>
      <c r="D101" s="31">
        <v>3</v>
      </c>
      <c r="E101" s="31">
        <v>11.45</v>
      </c>
      <c r="F101" s="29">
        <f t="shared" si="8"/>
        <v>34.349999999999994</v>
      </c>
      <c r="G101" s="63"/>
      <c r="H101" s="60"/>
      <c r="I101" s="61"/>
    </row>
    <row r="102" spans="1:9" ht="13.5" customHeight="1">
      <c r="A102" s="29"/>
      <c r="B102" s="30" t="s">
        <v>57</v>
      </c>
      <c r="C102" s="29" t="s">
        <v>56</v>
      </c>
      <c r="D102" s="31">
        <v>0.016</v>
      </c>
      <c r="E102" s="31">
        <v>601.77</v>
      </c>
      <c r="F102" s="29">
        <f t="shared" si="8"/>
        <v>9.62832</v>
      </c>
      <c r="G102" s="63"/>
      <c r="H102" s="60"/>
      <c r="I102" s="61"/>
    </row>
    <row r="103" spans="1:9" ht="14.25" customHeight="1">
      <c r="A103" s="29"/>
      <c r="B103" s="30" t="s">
        <v>58</v>
      </c>
      <c r="C103" s="29" t="s">
        <v>56</v>
      </c>
      <c r="D103" s="31">
        <v>1.2</v>
      </c>
      <c r="E103" s="29">
        <v>139.08</v>
      </c>
      <c r="F103" s="29">
        <f t="shared" si="8"/>
        <v>166.89600000000002</v>
      </c>
      <c r="G103" s="63"/>
      <c r="H103" s="60"/>
      <c r="I103" s="61"/>
    </row>
    <row r="104" spans="1:9" ht="13.5" customHeight="1">
      <c r="A104" s="29"/>
      <c r="B104" s="14" t="s">
        <v>543</v>
      </c>
      <c r="C104" s="29" t="s">
        <v>22</v>
      </c>
      <c r="D104" s="31">
        <v>2</v>
      </c>
      <c r="E104" s="29">
        <v>582.6</v>
      </c>
      <c r="F104" s="29">
        <f t="shared" si="8"/>
        <v>1165.2</v>
      </c>
      <c r="G104" s="92" t="s">
        <v>62</v>
      </c>
      <c r="H104" s="93"/>
      <c r="I104" s="94"/>
    </row>
    <row r="105" spans="1:9" ht="13.5" customHeight="1">
      <c r="A105" s="29"/>
      <c r="B105" s="14" t="s">
        <v>543</v>
      </c>
      <c r="C105" s="29" t="s">
        <v>22</v>
      </c>
      <c r="D105" s="31">
        <v>20</v>
      </c>
      <c r="E105" s="29">
        <v>582.6</v>
      </c>
      <c r="F105" s="29">
        <f aca="true" t="shared" si="9" ref="F105:F117">D105*E105</f>
        <v>11652</v>
      </c>
      <c r="G105" s="92" t="s">
        <v>41</v>
      </c>
      <c r="H105" s="93"/>
      <c r="I105" s="94"/>
    </row>
    <row r="106" spans="1:9" ht="13.5" customHeight="1">
      <c r="A106" s="29"/>
      <c r="B106" s="30" t="s">
        <v>55</v>
      </c>
      <c r="C106" s="29" t="s">
        <v>22</v>
      </c>
      <c r="D106" s="31">
        <v>3</v>
      </c>
      <c r="E106" s="31">
        <v>11.45</v>
      </c>
      <c r="F106" s="29">
        <f t="shared" si="9"/>
        <v>34.349999999999994</v>
      </c>
      <c r="G106" s="63"/>
      <c r="H106" s="60"/>
      <c r="I106" s="61"/>
    </row>
    <row r="107" spans="1:9" ht="13.5" customHeight="1">
      <c r="A107" s="29"/>
      <c r="B107" s="30" t="s">
        <v>57</v>
      </c>
      <c r="C107" s="29" t="s">
        <v>56</v>
      </c>
      <c r="D107" s="31">
        <v>0.352</v>
      </c>
      <c r="E107" s="31">
        <v>601.77</v>
      </c>
      <c r="F107" s="29">
        <f t="shared" si="9"/>
        <v>211.82304</v>
      </c>
      <c r="G107" s="63"/>
      <c r="H107" s="60"/>
      <c r="I107" s="61"/>
    </row>
    <row r="108" spans="1:9" ht="14.25" customHeight="1">
      <c r="A108" s="29"/>
      <c r="B108" s="30" t="s">
        <v>58</v>
      </c>
      <c r="C108" s="29" t="s">
        <v>56</v>
      </c>
      <c r="D108" s="31">
        <v>0.5</v>
      </c>
      <c r="E108" s="29">
        <v>139.08</v>
      </c>
      <c r="F108" s="29">
        <f t="shared" si="9"/>
        <v>69.54</v>
      </c>
      <c r="G108" s="63"/>
      <c r="H108" s="60"/>
      <c r="I108" s="61"/>
    </row>
    <row r="109" spans="1:9" ht="13.5" customHeight="1">
      <c r="A109" s="29"/>
      <c r="B109" s="14" t="s">
        <v>542</v>
      </c>
      <c r="C109" s="29" t="s">
        <v>22</v>
      </c>
      <c r="D109" s="31">
        <v>11</v>
      </c>
      <c r="E109" s="29">
        <v>582.6</v>
      </c>
      <c r="F109" s="29">
        <f t="shared" si="9"/>
        <v>6408.6</v>
      </c>
      <c r="G109" s="92" t="s">
        <v>62</v>
      </c>
      <c r="H109" s="93"/>
      <c r="I109" s="94"/>
    </row>
    <row r="110" spans="1:9" ht="13.5" customHeight="1">
      <c r="A110" s="29"/>
      <c r="B110" s="14" t="s">
        <v>542</v>
      </c>
      <c r="C110" s="29" t="s">
        <v>22</v>
      </c>
      <c r="D110" s="31">
        <v>113</v>
      </c>
      <c r="E110" s="29">
        <v>582.6</v>
      </c>
      <c r="F110" s="29">
        <f t="shared" si="9"/>
        <v>65833.8</v>
      </c>
      <c r="G110" s="92" t="s">
        <v>41</v>
      </c>
      <c r="H110" s="93"/>
      <c r="I110" s="94"/>
    </row>
    <row r="111" spans="1:9" ht="13.5" customHeight="1">
      <c r="A111" s="29"/>
      <c r="B111" s="30" t="s">
        <v>55</v>
      </c>
      <c r="C111" s="29" t="s">
        <v>22</v>
      </c>
      <c r="D111" s="31">
        <v>2</v>
      </c>
      <c r="E111" s="31">
        <v>11.45</v>
      </c>
      <c r="F111" s="29">
        <f t="shared" si="9"/>
        <v>22.9</v>
      </c>
      <c r="G111" s="63"/>
      <c r="H111" s="60"/>
      <c r="I111" s="61"/>
    </row>
    <row r="112" spans="1:9" ht="13.5" customHeight="1">
      <c r="A112" s="29"/>
      <c r="B112" s="30" t="s">
        <v>57</v>
      </c>
      <c r="C112" s="29" t="s">
        <v>56</v>
      </c>
      <c r="D112" s="31">
        <v>0.016</v>
      </c>
      <c r="E112" s="31">
        <v>601.77</v>
      </c>
      <c r="F112" s="29">
        <f t="shared" si="9"/>
        <v>9.62832</v>
      </c>
      <c r="G112" s="63"/>
      <c r="H112" s="60"/>
      <c r="I112" s="61"/>
    </row>
    <row r="113" spans="1:9" ht="14.25" customHeight="1">
      <c r="A113" s="29"/>
      <c r="B113" s="30" t="s">
        <v>58</v>
      </c>
      <c r="C113" s="29" t="s">
        <v>56</v>
      </c>
      <c r="D113" s="31">
        <v>1.2</v>
      </c>
      <c r="E113" s="29">
        <v>139.08</v>
      </c>
      <c r="F113" s="29">
        <f t="shared" si="9"/>
        <v>166.89600000000002</v>
      </c>
      <c r="G113" s="63"/>
      <c r="H113" s="60"/>
      <c r="I113" s="61"/>
    </row>
    <row r="114" spans="1:9" ht="13.5" customHeight="1">
      <c r="A114" s="29"/>
      <c r="B114" s="14" t="s">
        <v>537</v>
      </c>
      <c r="C114" s="29" t="s">
        <v>22</v>
      </c>
      <c r="D114" s="31">
        <v>20</v>
      </c>
      <c r="E114" s="29">
        <v>582.6</v>
      </c>
      <c r="F114" s="29">
        <f t="shared" si="9"/>
        <v>11652</v>
      </c>
      <c r="G114" s="92" t="s">
        <v>41</v>
      </c>
      <c r="H114" s="93"/>
      <c r="I114" s="94"/>
    </row>
    <row r="115" spans="1:9" ht="13.5" customHeight="1">
      <c r="A115" s="29"/>
      <c r="B115" s="30" t="s">
        <v>55</v>
      </c>
      <c r="C115" s="29" t="s">
        <v>22</v>
      </c>
      <c r="D115" s="31">
        <v>4</v>
      </c>
      <c r="E115" s="31">
        <v>11.45</v>
      </c>
      <c r="F115" s="29">
        <f t="shared" si="9"/>
        <v>45.8</v>
      </c>
      <c r="G115" s="63"/>
      <c r="H115" s="60"/>
      <c r="I115" s="61"/>
    </row>
    <row r="116" spans="1:9" ht="13.5" customHeight="1">
      <c r="A116" s="29"/>
      <c r="B116" s="30" t="s">
        <v>57</v>
      </c>
      <c r="C116" s="29" t="s">
        <v>56</v>
      </c>
      <c r="D116" s="31">
        <v>0.32</v>
      </c>
      <c r="E116" s="31">
        <v>601.77</v>
      </c>
      <c r="F116" s="29">
        <f t="shared" si="9"/>
        <v>192.5664</v>
      </c>
      <c r="G116" s="63"/>
      <c r="H116" s="60"/>
      <c r="I116" s="61"/>
    </row>
    <row r="117" spans="1:9" ht="14.25" customHeight="1">
      <c r="A117" s="29"/>
      <c r="B117" s="30" t="s">
        <v>58</v>
      </c>
      <c r="C117" s="29" t="s">
        <v>56</v>
      </c>
      <c r="D117" s="31">
        <v>0.5</v>
      </c>
      <c r="E117" s="29">
        <v>139.08</v>
      </c>
      <c r="F117" s="29">
        <f t="shared" si="9"/>
        <v>69.54</v>
      </c>
      <c r="G117" s="63"/>
      <c r="H117" s="60"/>
      <c r="I117" s="61"/>
    </row>
    <row r="118" spans="1:9" ht="16.5" customHeight="1">
      <c r="A118" s="64"/>
      <c r="B118" s="64" t="s">
        <v>21</v>
      </c>
      <c r="C118" s="64"/>
      <c r="D118" s="65">
        <f>D114+D110+D109+D105+D104+D100+D99+D96+D95+D92+D91+D88+D87+D83+D82</f>
        <v>489</v>
      </c>
      <c r="E118" s="64"/>
      <c r="F118" s="70">
        <f>SUM(F82:F117)</f>
        <v>288313.53852000006</v>
      </c>
      <c r="G118" s="96"/>
      <c r="H118" s="97"/>
      <c r="I118" s="98"/>
    </row>
    <row r="119" spans="1:9" ht="15.75">
      <c r="A119" s="32"/>
      <c r="B119" s="32" t="s">
        <v>32</v>
      </c>
      <c r="C119" s="32"/>
      <c r="D119" s="41"/>
      <c r="E119" s="32"/>
      <c r="F119" s="33">
        <f>F118+F73+F61+F50+F32+F22+F77+F80+F65</f>
        <v>513373.91852000006</v>
      </c>
      <c r="G119" s="89"/>
      <c r="H119" s="90"/>
      <c r="I119" s="91"/>
    </row>
    <row r="120" spans="1:9" ht="15.75">
      <c r="A120" s="34"/>
      <c r="B120" s="35" t="s">
        <v>33</v>
      </c>
      <c r="C120" s="35"/>
      <c r="D120" s="35"/>
      <c r="E120" s="35"/>
      <c r="F120" s="35"/>
      <c r="G120" s="35"/>
      <c r="H120" s="35"/>
      <c r="I120" s="34"/>
    </row>
    <row r="121" spans="1:9" ht="15.75">
      <c r="A121" s="34"/>
      <c r="B121" s="35" t="s">
        <v>34</v>
      </c>
      <c r="C121" s="35"/>
      <c r="D121" s="35"/>
      <c r="E121" s="35"/>
      <c r="F121" s="35"/>
      <c r="G121" s="35" t="s">
        <v>35</v>
      </c>
      <c r="H121" s="35"/>
      <c r="I121" s="34"/>
    </row>
    <row r="122" spans="2:8" ht="12.75">
      <c r="B122" s="1"/>
      <c r="C122" s="1"/>
      <c r="D122" s="1"/>
      <c r="E122" s="1"/>
      <c r="F122" s="1"/>
      <c r="G122" s="1"/>
      <c r="H122" s="1"/>
    </row>
  </sheetData>
  <sheetProtection/>
  <mergeCells count="61">
    <mergeCell ref="B7:I7"/>
    <mergeCell ref="B78:I78"/>
    <mergeCell ref="G79:I79"/>
    <mergeCell ref="G80:I80"/>
    <mergeCell ref="B62:I62"/>
    <mergeCell ref="G64:I64"/>
    <mergeCell ref="G65:I65"/>
    <mergeCell ref="G63:I63"/>
    <mergeCell ref="G22:I22"/>
    <mergeCell ref="B23:I23"/>
    <mergeCell ref="G30:I30"/>
    <mergeCell ref="G31:I31"/>
    <mergeCell ref="G32:I32"/>
    <mergeCell ref="A1:I1"/>
    <mergeCell ref="A2:I2"/>
    <mergeCell ref="A3:I3"/>
    <mergeCell ref="G4:I4"/>
    <mergeCell ref="G5:I5"/>
    <mergeCell ref="G12:I12"/>
    <mergeCell ref="G11:I11"/>
    <mergeCell ref="G48:I48"/>
    <mergeCell ref="G47:I47"/>
    <mergeCell ref="G46:I46"/>
    <mergeCell ref="G54:I54"/>
    <mergeCell ref="B33:I33"/>
    <mergeCell ref="G44:I44"/>
    <mergeCell ref="G45:I45"/>
    <mergeCell ref="G49:I49"/>
    <mergeCell ref="G50:I50"/>
    <mergeCell ref="B51:I51"/>
    <mergeCell ref="G55:I55"/>
    <mergeCell ref="G56:I56"/>
    <mergeCell ref="G60:I60"/>
    <mergeCell ref="G61:I61"/>
    <mergeCell ref="G52:I52"/>
    <mergeCell ref="G53:I53"/>
    <mergeCell ref="G57:I57"/>
    <mergeCell ref="G59:I59"/>
    <mergeCell ref="G58:I58"/>
    <mergeCell ref="B66:I66"/>
    <mergeCell ref="G73:I73"/>
    <mergeCell ref="B74:I74"/>
    <mergeCell ref="G77:I77"/>
    <mergeCell ref="B81:I81"/>
    <mergeCell ref="G82:I82"/>
    <mergeCell ref="G91:I91"/>
    <mergeCell ref="G87:I87"/>
    <mergeCell ref="G88:I88"/>
    <mergeCell ref="G92:I92"/>
    <mergeCell ref="G96:I96"/>
    <mergeCell ref="G95:I95"/>
    <mergeCell ref="G83:I83"/>
    <mergeCell ref="G119:I119"/>
    <mergeCell ref="G99:I99"/>
    <mergeCell ref="G110:I110"/>
    <mergeCell ref="G105:I105"/>
    <mergeCell ref="G100:I100"/>
    <mergeCell ref="G104:I104"/>
    <mergeCell ref="G109:I109"/>
    <mergeCell ref="G114:I114"/>
    <mergeCell ref="G118:I118"/>
  </mergeCells>
  <printOptions/>
  <pageMargins left="0.28" right="0.18" top="0.22" bottom="0.23" header="0.2" footer="0.2"/>
  <pageSetup fitToHeight="0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81"/>
  <sheetViews>
    <sheetView zoomScalePageLayoutView="0" workbookViewId="0" topLeftCell="A27">
      <selection activeCell="J70" sqref="J70"/>
    </sheetView>
  </sheetViews>
  <sheetFormatPr defaultColWidth="9.140625" defaultRowHeight="12.75"/>
  <cols>
    <col min="1" max="1" width="5.28125" style="0" customWidth="1"/>
    <col min="2" max="2" width="37.57421875" style="0" customWidth="1"/>
    <col min="3" max="3" width="7.28125" style="0" customWidth="1"/>
    <col min="4" max="4" width="10.57421875" style="0" customWidth="1"/>
    <col min="5" max="5" width="8.7109375" style="0" customWidth="1"/>
    <col min="6" max="6" width="13.8515625" style="0" customWidth="1"/>
    <col min="9" max="9" width="22.00390625" style="0" customWidth="1"/>
  </cols>
  <sheetData>
    <row r="1" spans="1:9" ht="12" customHeight="1">
      <c r="A1" s="83" t="s">
        <v>3</v>
      </c>
      <c r="B1" s="84"/>
      <c r="C1" s="84"/>
      <c r="D1" s="84"/>
      <c r="E1" s="84"/>
      <c r="F1" s="84"/>
      <c r="G1" s="84"/>
      <c r="H1" s="84"/>
      <c r="I1" s="85"/>
    </row>
    <row r="2" spans="1:9" ht="15.75">
      <c r="A2" s="83" t="s">
        <v>534</v>
      </c>
      <c r="B2" s="84"/>
      <c r="C2" s="84"/>
      <c r="D2" s="84"/>
      <c r="E2" s="84"/>
      <c r="F2" s="84"/>
      <c r="G2" s="84"/>
      <c r="H2" s="84"/>
      <c r="I2" s="85"/>
    </row>
    <row r="3" spans="1:9" ht="15.75">
      <c r="A3" s="86" t="s">
        <v>4</v>
      </c>
      <c r="B3" s="87"/>
      <c r="C3" s="87"/>
      <c r="D3" s="87"/>
      <c r="E3" s="87"/>
      <c r="F3" s="87"/>
      <c r="G3" s="87"/>
      <c r="H3" s="87"/>
      <c r="I3" s="88"/>
    </row>
    <row r="4" spans="1:9" ht="15.75">
      <c r="A4" s="32" t="s">
        <v>5</v>
      </c>
      <c r="B4" s="32" t="s">
        <v>6</v>
      </c>
      <c r="C4" s="32" t="s">
        <v>7</v>
      </c>
      <c r="D4" s="32" t="s">
        <v>8</v>
      </c>
      <c r="E4" s="32" t="s">
        <v>9</v>
      </c>
      <c r="F4" s="32" t="s">
        <v>10</v>
      </c>
      <c r="G4" s="105" t="s">
        <v>11</v>
      </c>
      <c r="H4" s="106"/>
      <c r="I4" s="107"/>
    </row>
    <row r="5" spans="1:9" ht="14.25" customHeight="1">
      <c r="A5" s="32" t="s">
        <v>38</v>
      </c>
      <c r="B5" s="32" t="s">
        <v>12</v>
      </c>
      <c r="C5" s="32" t="s">
        <v>13</v>
      </c>
      <c r="D5" s="32" t="s">
        <v>14</v>
      </c>
      <c r="E5" s="32"/>
      <c r="F5" s="32"/>
      <c r="G5" s="105"/>
      <c r="H5" s="106"/>
      <c r="I5" s="107"/>
    </row>
    <row r="6" spans="1:9" ht="15.75" customHeight="1">
      <c r="A6" s="7"/>
      <c r="B6" s="8" t="s">
        <v>15</v>
      </c>
      <c r="C6" s="7"/>
      <c r="D6" s="7"/>
      <c r="E6" s="7"/>
      <c r="F6" s="7"/>
      <c r="G6" s="7"/>
      <c r="H6" s="7"/>
      <c r="I6" s="7"/>
    </row>
    <row r="7" spans="1:9" ht="15.75" customHeight="1">
      <c r="A7" s="7"/>
      <c r="B7" s="80" t="s">
        <v>16</v>
      </c>
      <c r="C7" s="81"/>
      <c r="D7" s="81"/>
      <c r="E7" s="81"/>
      <c r="F7" s="81"/>
      <c r="G7" s="81"/>
      <c r="H7" s="81"/>
      <c r="I7" s="82"/>
    </row>
    <row r="8" spans="1:9" ht="14.25" customHeight="1">
      <c r="A8" s="29"/>
      <c r="B8" s="14" t="s">
        <v>234</v>
      </c>
      <c r="C8" s="29" t="s">
        <v>17</v>
      </c>
      <c r="D8" s="52">
        <v>2</v>
      </c>
      <c r="E8" s="29">
        <v>232</v>
      </c>
      <c r="F8" s="29">
        <f>D8*E8</f>
        <v>464</v>
      </c>
      <c r="G8" s="63" t="s">
        <v>19</v>
      </c>
      <c r="H8" s="60"/>
      <c r="I8" s="61"/>
    </row>
    <row r="9" spans="1:9" ht="14.25" customHeight="1">
      <c r="A9" s="29"/>
      <c r="B9" s="14" t="s">
        <v>509</v>
      </c>
      <c r="C9" s="29" t="s">
        <v>17</v>
      </c>
      <c r="D9" s="52">
        <v>1</v>
      </c>
      <c r="E9" s="29">
        <v>232</v>
      </c>
      <c r="F9" s="29">
        <f aca="true" t="shared" si="0" ref="F9:F16">D9*E9</f>
        <v>232</v>
      </c>
      <c r="G9" s="63" t="s">
        <v>19</v>
      </c>
      <c r="H9" s="60"/>
      <c r="I9" s="61"/>
    </row>
    <row r="10" spans="1:9" ht="15.75" customHeight="1">
      <c r="A10" s="29"/>
      <c r="B10" s="14" t="s">
        <v>162</v>
      </c>
      <c r="C10" s="29" t="s">
        <v>17</v>
      </c>
      <c r="D10" s="52">
        <v>5</v>
      </c>
      <c r="E10" s="29">
        <v>232</v>
      </c>
      <c r="F10" s="29">
        <f t="shared" si="0"/>
        <v>1160</v>
      </c>
      <c r="G10" s="63" t="s">
        <v>517</v>
      </c>
      <c r="H10" s="60"/>
      <c r="I10" s="61"/>
    </row>
    <row r="11" spans="1:9" ht="14.25" customHeight="1">
      <c r="A11" s="29"/>
      <c r="B11" s="14" t="s">
        <v>44</v>
      </c>
      <c r="C11" s="29" t="s">
        <v>17</v>
      </c>
      <c r="D11" s="52">
        <v>20</v>
      </c>
      <c r="E11" s="29">
        <v>232</v>
      </c>
      <c r="F11" s="29">
        <f>D11*E11</f>
        <v>4640</v>
      </c>
      <c r="G11" s="63" t="s">
        <v>517</v>
      </c>
      <c r="H11" s="60"/>
      <c r="I11" s="61"/>
    </row>
    <row r="12" spans="1:9" ht="16.5" customHeight="1">
      <c r="A12" s="29"/>
      <c r="B12" s="14" t="s">
        <v>242</v>
      </c>
      <c r="C12" s="29" t="s">
        <v>17</v>
      </c>
      <c r="D12" s="52">
        <v>10</v>
      </c>
      <c r="E12" s="29">
        <v>232</v>
      </c>
      <c r="F12" s="29">
        <f>D12*E12</f>
        <v>2320</v>
      </c>
      <c r="G12" s="63" t="s">
        <v>517</v>
      </c>
      <c r="H12" s="60"/>
      <c r="I12" s="61"/>
    </row>
    <row r="13" spans="1:9" ht="16.5" customHeight="1">
      <c r="A13" s="29"/>
      <c r="B13" s="14" t="s">
        <v>237</v>
      </c>
      <c r="C13" s="29" t="s">
        <v>17</v>
      </c>
      <c r="D13" s="52">
        <v>24</v>
      </c>
      <c r="E13" s="29">
        <v>232</v>
      </c>
      <c r="F13" s="29">
        <f>D13*E13</f>
        <v>5568</v>
      </c>
      <c r="G13" s="63" t="s">
        <v>517</v>
      </c>
      <c r="H13" s="60"/>
      <c r="I13" s="61"/>
    </row>
    <row r="14" spans="1:9" ht="16.5" customHeight="1">
      <c r="A14" s="29"/>
      <c r="B14" s="14" t="s">
        <v>171</v>
      </c>
      <c r="C14" s="29" t="s">
        <v>17</v>
      </c>
      <c r="D14" s="52">
        <v>22</v>
      </c>
      <c r="E14" s="29">
        <v>232</v>
      </c>
      <c r="F14" s="29">
        <f>D14*E14</f>
        <v>5104</v>
      </c>
      <c r="G14" s="63" t="s">
        <v>517</v>
      </c>
      <c r="H14" s="60"/>
      <c r="I14" s="61"/>
    </row>
    <row r="15" spans="1:9" ht="15">
      <c r="A15" s="29"/>
      <c r="B15" s="14" t="s">
        <v>522</v>
      </c>
      <c r="C15" s="29" t="s">
        <v>17</v>
      </c>
      <c r="D15" s="31">
        <v>108</v>
      </c>
      <c r="E15" s="29">
        <v>232</v>
      </c>
      <c r="F15" s="29">
        <f t="shared" si="0"/>
        <v>25056</v>
      </c>
      <c r="G15" s="63" t="s">
        <v>20</v>
      </c>
      <c r="H15" s="60"/>
      <c r="I15" s="61"/>
    </row>
    <row r="16" spans="1:9" ht="15">
      <c r="A16" s="29"/>
      <c r="B16" s="14" t="s">
        <v>476</v>
      </c>
      <c r="C16" s="29" t="s">
        <v>17</v>
      </c>
      <c r="D16" s="31">
        <v>45</v>
      </c>
      <c r="E16" s="29">
        <v>459.41</v>
      </c>
      <c r="F16" s="29">
        <f t="shared" si="0"/>
        <v>20673.45</v>
      </c>
      <c r="G16" s="63" t="s">
        <v>20</v>
      </c>
      <c r="H16" s="60"/>
      <c r="I16" s="61"/>
    </row>
    <row r="17" spans="1:9" ht="15">
      <c r="A17" s="29"/>
      <c r="B17" s="14" t="s">
        <v>271</v>
      </c>
      <c r="C17" s="29" t="s">
        <v>17</v>
      </c>
      <c r="D17" s="31">
        <v>0.5</v>
      </c>
      <c r="E17" s="29">
        <v>232</v>
      </c>
      <c r="F17" s="29">
        <f>D17*E17</f>
        <v>116</v>
      </c>
      <c r="G17" s="63" t="s">
        <v>19</v>
      </c>
      <c r="H17" s="60"/>
      <c r="I17" s="61"/>
    </row>
    <row r="18" spans="1:9" ht="15">
      <c r="A18" s="29"/>
      <c r="B18" s="14" t="s">
        <v>533</v>
      </c>
      <c r="C18" s="29" t="s">
        <v>17</v>
      </c>
      <c r="D18" s="31">
        <v>40</v>
      </c>
      <c r="E18" s="29">
        <v>232</v>
      </c>
      <c r="F18" s="29">
        <f>D18*E18</f>
        <v>9280</v>
      </c>
      <c r="G18" s="63" t="s">
        <v>517</v>
      </c>
      <c r="H18" s="60"/>
      <c r="I18" s="61"/>
    </row>
    <row r="19" spans="1:9" ht="15">
      <c r="A19" s="29"/>
      <c r="B19" s="14" t="s">
        <v>250</v>
      </c>
      <c r="C19" s="29" t="s">
        <v>17</v>
      </c>
      <c r="D19" s="31">
        <v>5</v>
      </c>
      <c r="E19" s="29">
        <v>232</v>
      </c>
      <c r="F19" s="29">
        <f>D19*E19</f>
        <v>1160</v>
      </c>
      <c r="G19" s="63" t="s">
        <v>517</v>
      </c>
      <c r="H19" s="60"/>
      <c r="I19" s="61"/>
    </row>
    <row r="20" spans="1:9" ht="15">
      <c r="A20" s="29"/>
      <c r="B20" s="14" t="s">
        <v>176</v>
      </c>
      <c r="C20" s="29" t="s">
        <v>17</v>
      </c>
      <c r="D20" s="31">
        <v>5</v>
      </c>
      <c r="E20" s="29">
        <v>232</v>
      </c>
      <c r="F20" s="29">
        <f>D20*E20</f>
        <v>1160</v>
      </c>
      <c r="G20" s="63" t="s">
        <v>517</v>
      </c>
      <c r="H20" s="60"/>
      <c r="I20" s="61"/>
    </row>
    <row r="21" spans="1:9" ht="15">
      <c r="A21" s="29"/>
      <c r="B21" s="14" t="s">
        <v>241</v>
      </c>
      <c r="C21" s="29" t="s">
        <v>17</v>
      </c>
      <c r="D21" s="31">
        <v>24</v>
      </c>
      <c r="E21" s="29">
        <v>232</v>
      </c>
      <c r="F21" s="29">
        <f>D21*E21</f>
        <v>5568</v>
      </c>
      <c r="G21" s="63" t="s">
        <v>517</v>
      </c>
      <c r="H21" s="60"/>
      <c r="I21" s="61"/>
    </row>
    <row r="22" spans="1:9" ht="18.75" customHeight="1">
      <c r="A22" s="29"/>
      <c r="B22" s="64" t="s">
        <v>21</v>
      </c>
      <c r="C22" s="64" t="s">
        <v>17</v>
      </c>
      <c r="D22" s="65">
        <f>SUM(D8:D21)</f>
        <v>311.5</v>
      </c>
      <c r="E22" s="64"/>
      <c r="F22" s="66">
        <f>SUM(F8:F21)</f>
        <v>82501.45</v>
      </c>
      <c r="G22" s="92"/>
      <c r="H22" s="93"/>
      <c r="I22" s="94"/>
    </row>
    <row r="23" spans="1:9" ht="15.75">
      <c r="A23" s="29"/>
      <c r="B23" s="95" t="s">
        <v>24</v>
      </c>
      <c r="C23" s="102"/>
      <c r="D23" s="102"/>
      <c r="E23" s="102"/>
      <c r="F23" s="102"/>
      <c r="G23" s="102"/>
      <c r="H23" s="102"/>
      <c r="I23" s="103"/>
    </row>
    <row r="24" spans="1:9" ht="15">
      <c r="A24" s="67"/>
      <c r="B24" s="14" t="s">
        <v>533</v>
      </c>
      <c r="C24" s="29" t="s">
        <v>22</v>
      </c>
      <c r="D24" s="31">
        <v>24</v>
      </c>
      <c r="E24" s="29">
        <v>782</v>
      </c>
      <c r="F24" s="29">
        <f>D24*E24</f>
        <v>18768</v>
      </c>
      <c r="G24" s="63" t="s">
        <v>299</v>
      </c>
      <c r="H24" s="60"/>
      <c r="I24" s="61"/>
    </row>
    <row r="25" spans="1:9" ht="15">
      <c r="A25" s="67"/>
      <c r="B25" s="14" t="s">
        <v>525</v>
      </c>
      <c r="C25" s="29" t="s">
        <v>22</v>
      </c>
      <c r="D25" s="31">
        <v>64</v>
      </c>
      <c r="E25" s="29">
        <v>782</v>
      </c>
      <c r="F25" s="29">
        <f>D25*E25</f>
        <v>50048</v>
      </c>
      <c r="G25" s="63" t="s">
        <v>299</v>
      </c>
      <c r="H25" s="60"/>
      <c r="I25" s="61"/>
    </row>
    <row r="26" spans="1:9" ht="15">
      <c r="A26" s="67"/>
      <c r="B26" s="14" t="s">
        <v>522</v>
      </c>
      <c r="C26" s="29" t="s">
        <v>22</v>
      </c>
      <c r="D26" s="31">
        <v>48</v>
      </c>
      <c r="E26" s="29">
        <v>782</v>
      </c>
      <c r="F26" s="29">
        <f aca="true" t="shared" si="1" ref="F26:F32">D26*E26</f>
        <v>37536</v>
      </c>
      <c r="G26" s="63" t="s">
        <v>299</v>
      </c>
      <c r="H26" s="60"/>
      <c r="I26" s="61"/>
    </row>
    <row r="27" spans="1:9" ht="15">
      <c r="A27" s="67"/>
      <c r="B27" s="14" t="s">
        <v>520</v>
      </c>
      <c r="C27" s="29" t="s">
        <v>22</v>
      </c>
      <c r="D27" s="31">
        <v>16</v>
      </c>
      <c r="E27" s="29">
        <v>782</v>
      </c>
      <c r="F27" s="29">
        <f>D27*E27</f>
        <v>12512</v>
      </c>
      <c r="G27" s="63" t="s">
        <v>50</v>
      </c>
      <c r="H27" s="60"/>
      <c r="I27" s="61"/>
    </row>
    <row r="28" spans="1:9" ht="15">
      <c r="A28" s="29"/>
      <c r="B28" s="14" t="s">
        <v>514</v>
      </c>
      <c r="C28" s="29" t="s">
        <v>22</v>
      </c>
      <c r="D28" s="31">
        <v>1</v>
      </c>
      <c r="E28" s="29">
        <v>782</v>
      </c>
      <c r="F28" s="29">
        <f>D28*E28</f>
        <v>782</v>
      </c>
      <c r="G28" s="92" t="s">
        <v>37</v>
      </c>
      <c r="H28" s="93"/>
      <c r="I28" s="94"/>
    </row>
    <row r="29" spans="1:9" ht="15">
      <c r="A29" s="67"/>
      <c r="B29" s="14" t="s">
        <v>507</v>
      </c>
      <c r="C29" s="29" t="s">
        <v>22</v>
      </c>
      <c r="D29" s="31">
        <v>1</v>
      </c>
      <c r="E29" s="29">
        <v>782</v>
      </c>
      <c r="F29" s="29">
        <f t="shared" si="1"/>
        <v>782</v>
      </c>
      <c r="G29" s="92" t="s">
        <v>37</v>
      </c>
      <c r="H29" s="93"/>
      <c r="I29" s="94"/>
    </row>
    <row r="30" spans="1:9" ht="15">
      <c r="A30" s="67"/>
      <c r="B30" s="14" t="s">
        <v>513</v>
      </c>
      <c r="C30" s="29" t="s">
        <v>22</v>
      </c>
      <c r="D30" s="31">
        <v>2</v>
      </c>
      <c r="E30" s="29">
        <v>782</v>
      </c>
      <c r="F30" s="29">
        <f>D30*E30</f>
        <v>1564</v>
      </c>
      <c r="G30" s="92" t="s">
        <v>37</v>
      </c>
      <c r="H30" s="93"/>
      <c r="I30" s="94"/>
    </row>
    <row r="31" spans="1:9" ht="15">
      <c r="A31" s="67"/>
      <c r="B31" s="14" t="s">
        <v>532</v>
      </c>
      <c r="C31" s="29" t="s">
        <v>22</v>
      </c>
      <c r="D31" s="31">
        <v>3</v>
      </c>
      <c r="E31" s="29">
        <v>782</v>
      </c>
      <c r="F31" s="29">
        <f>D31*E31</f>
        <v>2346</v>
      </c>
      <c r="G31" s="92" t="s">
        <v>37</v>
      </c>
      <c r="H31" s="93"/>
      <c r="I31" s="94"/>
    </row>
    <row r="32" spans="1:9" ht="15">
      <c r="A32" s="67"/>
      <c r="B32" s="14" t="s">
        <v>510</v>
      </c>
      <c r="C32" s="29" t="s">
        <v>22</v>
      </c>
      <c r="D32" s="31">
        <v>1</v>
      </c>
      <c r="E32" s="29">
        <v>782</v>
      </c>
      <c r="F32" s="29">
        <f t="shared" si="1"/>
        <v>782</v>
      </c>
      <c r="G32" s="92" t="s">
        <v>37</v>
      </c>
      <c r="H32" s="93"/>
      <c r="I32" s="94"/>
    </row>
    <row r="33" spans="1:9" ht="15">
      <c r="A33" s="67"/>
      <c r="B33" s="14" t="s">
        <v>531</v>
      </c>
      <c r="C33" s="29" t="s">
        <v>22</v>
      </c>
      <c r="D33" s="31">
        <v>2</v>
      </c>
      <c r="E33" s="29">
        <v>782</v>
      </c>
      <c r="F33" s="29">
        <f>D33*E33</f>
        <v>1564</v>
      </c>
      <c r="G33" s="92" t="s">
        <v>37</v>
      </c>
      <c r="H33" s="93"/>
      <c r="I33" s="94"/>
    </row>
    <row r="34" spans="1:9" ht="15">
      <c r="A34" s="67"/>
      <c r="B34" s="14" t="s">
        <v>529</v>
      </c>
      <c r="C34" s="29" t="s">
        <v>22</v>
      </c>
      <c r="D34" s="31">
        <v>1</v>
      </c>
      <c r="E34" s="29">
        <v>782</v>
      </c>
      <c r="F34" s="29">
        <f>D34*E34</f>
        <v>782</v>
      </c>
      <c r="G34" s="92" t="s">
        <v>37</v>
      </c>
      <c r="H34" s="93"/>
      <c r="I34" s="94"/>
    </row>
    <row r="35" spans="1:9" ht="15.75">
      <c r="A35" s="64"/>
      <c r="B35" s="64" t="s">
        <v>21</v>
      </c>
      <c r="C35" s="64" t="s">
        <v>22</v>
      </c>
      <c r="D35" s="65">
        <f>SUM(D24:D34)</f>
        <v>163</v>
      </c>
      <c r="E35" s="64"/>
      <c r="F35" s="64">
        <f>SUM(F24:F34)</f>
        <v>127466</v>
      </c>
      <c r="G35" s="96"/>
      <c r="H35" s="97"/>
      <c r="I35" s="98"/>
    </row>
    <row r="36" spans="1:9" ht="12" customHeight="1">
      <c r="A36" s="29"/>
      <c r="B36" s="95" t="s">
        <v>25</v>
      </c>
      <c r="C36" s="102"/>
      <c r="D36" s="102"/>
      <c r="E36" s="102"/>
      <c r="F36" s="102"/>
      <c r="G36" s="102"/>
      <c r="H36" s="102"/>
      <c r="I36" s="103"/>
    </row>
    <row r="37" spans="1:9" ht="15">
      <c r="A37" s="68"/>
      <c r="B37" s="29" t="s">
        <v>515</v>
      </c>
      <c r="C37" s="29" t="s">
        <v>22</v>
      </c>
      <c r="D37" s="31">
        <v>1</v>
      </c>
      <c r="E37" s="29">
        <v>171.64</v>
      </c>
      <c r="F37" s="29">
        <f>D37*E37</f>
        <v>171.64</v>
      </c>
      <c r="G37" s="63" t="s">
        <v>37</v>
      </c>
      <c r="H37" s="60"/>
      <c r="I37" s="61"/>
    </row>
    <row r="38" spans="1:9" ht="15">
      <c r="A38" s="68"/>
      <c r="B38" s="29" t="s">
        <v>255</v>
      </c>
      <c r="C38" s="29" t="s">
        <v>22</v>
      </c>
      <c r="D38" s="31">
        <v>1</v>
      </c>
      <c r="E38" s="29">
        <v>171.64</v>
      </c>
      <c r="F38" s="29">
        <f aca="true" t="shared" si="2" ref="F38:F44">D38*E38</f>
        <v>171.64</v>
      </c>
      <c r="G38" s="63" t="s">
        <v>37</v>
      </c>
      <c r="H38" s="60"/>
      <c r="I38" s="61"/>
    </row>
    <row r="39" spans="1:9" ht="15">
      <c r="A39" s="68"/>
      <c r="B39" s="29" t="s">
        <v>202</v>
      </c>
      <c r="C39" s="29" t="s">
        <v>22</v>
      </c>
      <c r="D39" s="31">
        <v>1</v>
      </c>
      <c r="E39" s="29">
        <v>171.64</v>
      </c>
      <c r="F39" s="29">
        <f>D39*E39</f>
        <v>171.64</v>
      </c>
      <c r="G39" s="63" t="s">
        <v>290</v>
      </c>
      <c r="H39" s="60"/>
      <c r="I39" s="61"/>
    </row>
    <row r="40" spans="1:9" ht="15">
      <c r="A40" s="68"/>
      <c r="B40" s="29" t="s">
        <v>527</v>
      </c>
      <c r="C40" s="29" t="s">
        <v>22</v>
      </c>
      <c r="D40" s="31">
        <v>1</v>
      </c>
      <c r="E40" s="29">
        <v>171.64</v>
      </c>
      <c r="F40" s="29">
        <f t="shared" si="2"/>
        <v>171.64</v>
      </c>
      <c r="G40" s="63" t="s">
        <v>37</v>
      </c>
      <c r="H40" s="60"/>
      <c r="I40" s="61"/>
    </row>
    <row r="41" spans="1:9" ht="15">
      <c r="A41" s="68"/>
      <c r="B41" s="29" t="s">
        <v>507</v>
      </c>
      <c r="C41" s="29" t="s">
        <v>22</v>
      </c>
      <c r="D41" s="31">
        <v>1</v>
      </c>
      <c r="E41" s="29">
        <v>171.64</v>
      </c>
      <c r="F41" s="29">
        <f t="shared" si="2"/>
        <v>171.64</v>
      </c>
      <c r="G41" s="63" t="s">
        <v>290</v>
      </c>
      <c r="H41" s="60"/>
      <c r="I41" s="61"/>
    </row>
    <row r="42" spans="1:9" ht="15">
      <c r="A42" s="68"/>
      <c r="B42" s="14" t="s">
        <v>516</v>
      </c>
      <c r="C42" s="29" t="s">
        <v>22</v>
      </c>
      <c r="D42" s="31">
        <v>1</v>
      </c>
      <c r="E42" s="29">
        <v>171.64</v>
      </c>
      <c r="F42" s="29">
        <f t="shared" si="2"/>
        <v>171.64</v>
      </c>
      <c r="G42" s="92" t="s">
        <v>37</v>
      </c>
      <c r="H42" s="93"/>
      <c r="I42" s="94"/>
    </row>
    <row r="43" spans="1:9" ht="15">
      <c r="A43" s="68"/>
      <c r="B43" s="14" t="s">
        <v>528</v>
      </c>
      <c r="C43" s="29" t="s">
        <v>22</v>
      </c>
      <c r="D43" s="31">
        <v>2</v>
      </c>
      <c r="E43" s="29">
        <v>171.64</v>
      </c>
      <c r="F43" s="29">
        <f>D43*E43</f>
        <v>343.28</v>
      </c>
      <c r="G43" s="92" t="s">
        <v>37</v>
      </c>
      <c r="H43" s="93"/>
      <c r="I43" s="94"/>
    </row>
    <row r="44" spans="1:9" ht="15">
      <c r="A44" s="68"/>
      <c r="B44" s="14" t="s">
        <v>530</v>
      </c>
      <c r="C44" s="29" t="s">
        <v>22</v>
      </c>
      <c r="D44" s="31">
        <v>5</v>
      </c>
      <c r="E44" s="29">
        <v>171.64</v>
      </c>
      <c r="F44" s="29">
        <f t="shared" si="2"/>
        <v>858.1999999999999</v>
      </c>
      <c r="G44" s="92" t="s">
        <v>37</v>
      </c>
      <c r="H44" s="93"/>
      <c r="I44" s="94"/>
    </row>
    <row r="45" spans="1:9" ht="13.5" customHeight="1">
      <c r="A45" s="64"/>
      <c r="B45" s="64" t="s">
        <v>21</v>
      </c>
      <c r="C45" s="64" t="s">
        <v>22</v>
      </c>
      <c r="D45" s="65">
        <f>SUM(D37:D44)</f>
        <v>13</v>
      </c>
      <c r="E45" s="64"/>
      <c r="F45" s="64">
        <f>SUM(F37:F44)</f>
        <v>2231.3199999999997</v>
      </c>
      <c r="G45" s="96"/>
      <c r="H45" s="97"/>
      <c r="I45" s="98"/>
    </row>
    <row r="46" spans="1:9" ht="15.75" customHeight="1">
      <c r="A46" s="29"/>
      <c r="B46" s="95" t="s">
        <v>26</v>
      </c>
      <c r="C46" s="102"/>
      <c r="D46" s="102"/>
      <c r="E46" s="102"/>
      <c r="F46" s="102"/>
      <c r="G46" s="102"/>
      <c r="H46" s="102"/>
      <c r="I46" s="103"/>
    </row>
    <row r="47" spans="1:9" ht="15">
      <c r="A47" s="67"/>
      <c r="B47" s="14" t="s">
        <v>512</v>
      </c>
      <c r="C47" s="29" t="s">
        <v>22</v>
      </c>
      <c r="D47" s="31">
        <v>1</v>
      </c>
      <c r="E47" s="29">
        <v>178.13</v>
      </c>
      <c r="F47" s="29">
        <f aca="true" t="shared" si="3" ref="F47:F52">D47*E47</f>
        <v>178.13</v>
      </c>
      <c r="G47" s="92" t="s">
        <v>478</v>
      </c>
      <c r="H47" s="93"/>
      <c r="I47" s="94"/>
    </row>
    <row r="48" spans="1:9" ht="15">
      <c r="A48" s="67"/>
      <c r="B48" s="14" t="s">
        <v>234</v>
      </c>
      <c r="C48" s="29" t="s">
        <v>22</v>
      </c>
      <c r="D48" s="31">
        <v>3</v>
      </c>
      <c r="E48" s="29">
        <v>178.13</v>
      </c>
      <c r="F48" s="29">
        <f t="shared" si="3"/>
        <v>534.39</v>
      </c>
      <c r="G48" s="92" t="s">
        <v>478</v>
      </c>
      <c r="H48" s="93"/>
      <c r="I48" s="94"/>
    </row>
    <row r="49" spans="1:9" ht="15">
      <c r="A49" s="67"/>
      <c r="B49" s="14" t="s">
        <v>511</v>
      </c>
      <c r="C49" s="29" t="s">
        <v>22</v>
      </c>
      <c r="D49" s="31">
        <v>2</v>
      </c>
      <c r="E49" s="29">
        <v>178.13</v>
      </c>
      <c r="F49" s="29">
        <f t="shared" si="3"/>
        <v>356.26</v>
      </c>
      <c r="G49" s="92" t="s">
        <v>478</v>
      </c>
      <c r="H49" s="93"/>
      <c r="I49" s="94"/>
    </row>
    <row r="50" spans="1:9" ht="15">
      <c r="A50" s="67"/>
      <c r="B50" s="14" t="s">
        <v>216</v>
      </c>
      <c r="C50" s="29" t="s">
        <v>22</v>
      </c>
      <c r="D50" s="31">
        <v>1</v>
      </c>
      <c r="E50" s="29">
        <v>178.13</v>
      </c>
      <c r="F50" s="29">
        <f>D50*E50</f>
        <v>178.13</v>
      </c>
      <c r="G50" s="92" t="s">
        <v>478</v>
      </c>
      <c r="H50" s="93"/>
      <c r="I50" s="94"/>
    </row>
    <row r="51" spans="1:9" ht="15">
      <c r="A51" s="67"/>
      <c r="B51" s="14" t="s">
        <v>509</v>
      </c>
      <c r="C51" s="29" t="s">
        <v>22</v>
      </c>
      <c r="D51" s="31">
        <v>1</v>
      </c>
      <c r="E51" s="29">
        <v>178.13</v>
      </c>
      <c r="F51" s="29">
        <f>D51*E51</f>
        <v>178.13</v>
      </c>
      <c r="G51" s="92" t="s">
        <v>478</v>
      </c>
      <c r="H51" s="93"/>
      <c r="I51" s="94"/>
    </row>
    <row r="52" spans="1:9" ht="15">
      <c r="A52" s="67"/>
      <c r="B52" s="14" t="s">
        <v>271</v>
      </c>
      <c r="C52" s="29" t="s">
        <v>22</v>
      </c>
      <c r="D52" s="31">
        <v>5</v>
      </c>
      <c r="E52" s="29">
        <v>178.13</v>
      </c>
      <c r="F52" s="29">
        <f t="shared" si="3"/>
        <v>890.65</v>
      </c>
      <c r="G52" s="92" t="s">
        <v>478</v>
      </c>
      <c r="H52" s="93"/>
      <c r="I52" s="94"/>
    </row>
    <row r="53" spans="1:9" ht="15">
      <c r="A53" s="67"/>
      <c r="B53" s="14" t="s">
        <v>271</v>
      </c>
      <c r="C53" s="29" t="s">
        <v>22</v>
      </c>
      <c r="D53" s="31">
        <v>2</v>
      </c>
      <c r="E53" s="29">
        <v>178.13</v>
      </c>
      <c r="F53" s="29">
        <f>D53*E53</f>
        <v>356.26</v>
      </c>
      <c r="G53" s="92" t="s">
        <v>19</v>
      </c>
      <c r="H53" s="93"/>
      <c r="I53" s="94"/>
    </row>
    <row r="54" spans="1:9" ht="14.25" customHeight="1">
      <c r="A54" s="64"/>
      <c r="B54" s="64" t="s">
        <v>21</v>
      </c>
      <c r="C54" s="64" t="s">
        <v>22</v>
      </c>
      <c r="D54" s="65">
        <f>SUM(D47:D53)</f>
        <v>15</v>
      </c>
      <c r="E54" s="64"/>
      <c r="F54" s="64">
        <f>SUM(F47:F53)</f>
        <v>2671.95</v>
      </c>
      <c r="G54" s="96"/>
      <c r="H54" s="97"/>
      <c r="I54" s="98"/>
    </row>
    <row r="55" spans="1:9" ht="15.75">
      <c r="A55" s="29"/>
      <c r="B55" s="95" t="s">
        <v>27</v>
      </c>
      <c r="C55" s="93"/>
      <c r="D55" s="93"/>
      <c r="E55" s="93"/>
      <c r="F55" s="93"/>
      <c r="G55" s="93"/>
      <c r="H55" s="93"/>
      <c r="I55" s="94"/>
    </row>
    <row r="56" spans="1:9" ht="15">
      <c r="A56" s="29"/>
      <c r="B56" s="14" t="s">
        <v>508</v>
      </c>
      <c r="C56" s="29" t="s">
        <v>22</v>
      </c>
      <c r="D56" s="31">
        <v>1</v>
      </c>
      <c r="E56" s="43">
        <v>158.94</v>
      </c>
      <c r="F56" s="29">
        <f>D56*E56</f>
        <v>158.94</v>
      </c>
      <c r="G56" s="104" t="s">
        <v>64</v>
      </c>
      <c r="H56" s="104"/>
      <c r="I56" s="104"/>
    </row>
    <row r="57" spans="1:9" ht="15.75">
      <c r="A57" s="64"/>
      <c r="B57" s="64" t="s">
        <v>23</v>
      </c>
      <c r="C57" s="64" t="s">
        <v>22</v>
      </c>
      <c r="D57" s="65">
        <f>SUM(D56:D56)</f>
        <v>1</v>
      </c>
      <c r="E57" s="64"/>
      <c r="F57" s="70">
        <f>SUM(F56:F56)</f>
        <v>158.94</v>
      </c>
      <c r="G57" s="96"/>
      <c r="H57" s="97"/>
      <c r="I57" s="98"/>
    </row>
    <row r="58" spans="1:9" ht="15.75">
      <c r="A58" s="29"/>
      <c r="B58" s="95" t="s">
        <v>47</v>
      </c>
      <c r="C58" s="93"/>
      <c r="D58" s="93"/>
      <c r="E58" s="93"/>
      <c r="F58" s="93"/>
      <c r="G58" s="93"/>
      <c r="H58" s="93"/>
      <c r="I58" s="94"/>
    </row>
    <row r="59" spans="1:9" ht="15">
      <c r="A59" s="29"/>
      <c r="B59" s="14" t="s">
        <v>171</v>
      </c>
      <c r="C59" s="29" t="s">
        <v>22</v>
      </c>
      <c r="D59" s="31">
        <v>1</v>
      </c>
      <c r="E59" s="29">
        <v>4869.04</v>
      </c>
      <c r="F59" s="29">
        <f>D59*E59</f>
        <v>4869.04</v>
      </c>
      <c r="G59" s="63" t="s">
        <v>258</v>
      </c>
      <c r="H59" s="60"/>
      <c r="I59" s="61"/>
    </row>
    <row r="60" spans="1:9" ht="15.75">
      <c r="A60" s="64"/>
      <c r="B60" s="64" t="s">
        <v>23</v>
      </c>
      <c r="C60" s="64" t="s">
        <v>22</v>
      </c>
      <c r="D60" s="65">
        <f>SUM(D59:D59)</f>
        <v>1</v>
      </c>
      <c r="E60" s="64"/>
      <c r="F60" s="70">
        <f>SUM(F59:F59)</f>
        <v>4869.04</v>
      </c>
      <c r="G60" s="96"/>
      <c r="H60" s="97"/>
      <c r="I60" s="98"/>
    </row>
    <row r="61" spans="1:9" ht="15.75">
      <c r="A61" s="29"/>
      <c r="B61" s="95" t="s">
        <v>189</v>
      </c>
      <c r="C61" s="93"/>
      <c r="D61" s="93"/>
      <c r="E61" s="93"/>
      <c r="F61" s="93"/>
      <c r="G61" s="93"/>
      <c r="H61" s="93"/>
      <c r="I61" s="94"/>
    </row>
    <row r="62" spans="1:9" ht="15">
      <c r="A62" s="29"/>
      <c r="B62" s="14" t="s">
        <v>523</v>
      </c>
      <c r="C62" s="29" t="s">
        <v>22</v>
      </c>
      <c r="D62" s="31">
        <v>1</v>
      </c>
      <c r="E62" s="29">
        <v>2777</v>
      </c>
      <c r="F62" s="29">
        <f>D62*E62</f>
        <v>2777</v>
      </c>
      <c r="G62" s="99" t="s">
        <v>190</v>
      </c>
      <c r="H62" s="100"/>
      <c r="I62" s="101"/>
    </row>
    <row r="63" spans="1:9" ht="15">
      <c r="A63" s="29"/>
      <c r="B63" s="14" t="s">
        <v>508</v>
      </c>
      <c r="C63" s="29" t="s">
        <v>22</v>
      </c>
      <c r="D63" s="31">
        <v>1</v>
      </c>
      <c r="E63" s="29">
        <v>2777</v>
      </c>
      <c r="F63" s="29">
        <f>D63*E63</f>
        <v>2777</v>
      </c>
      <c r="G63" s="99" t="s">
        <v>524</v>
      </c>
      <c r="H63" s="100"/>
      <c r="I63" s="101"/>
    </row>
    <row r="64" spans="1:9" ht="15.75">
      <c r="A64" s="64"/>
      <c r="B64" s="64" t="s">
        <v>23</v>
      </c>
      <c r="C64" s="64" t="s">
        <v>22</v>
      </c>
      <c r="D64" s="65">
        <f>SUM(D62:D62)</f>
        <v>1</v>
      </c>
      <c r="E64" s="64"/>
      <c r="F64" s="70">
        <f>SUM(F62:F62)</f>
        <v>2777</v>
      </c>
      <c r="G64" s="96"/>
      <c r="H64" s="97"/>
      <c r="I64" s="98"/>
    </row>
    <row r="65" spans="1:9" ht="16.5" customHeight="1">
      <c r="A65" s="29"/>
      <c r="B65" s="95" t="s">
        <v>29</v>
      </c>
      <c r="C65" s="93"/>
      <c r="D65" s="93"/>
      <c r="E65" s="93"/>
      <c r="F65" s="93"/>
      <c r="G65" s="93"/>
      <c r="H65" s="93"/>
      <c r="I65" s="94"/>
    </row>
    <row r="66" spans="1:9" ht="13.5" customHeight="1">
      <c r="A66" s="29"/>
      <c r="B66" s="14" t="s">
        <v>533</v>
      </c>
      <c r="C66" s="29" t="s">
        <v>22</v>
      </c>
      <c r="D66" s="31">
        <v>10</v>
      </c>
      <c r="E66" s="29">
        <v>582.6</v>
      </c>
      <c r="F66" s="29">
        <f aca="true" t="shared" si="4" ref="F66:F76">D66*E66</f>
        <v>5826</v>
      </c>
      <c r="G66" s="92" t="s">
        <v>468</v>
      </c>
      <c r="H66" s="93"/>
      <c r="I66" s="94"/>
    </row>
    <row r="67" spans="1:9" ht="13.5" customHeight="1">
      <c r="A67" s="29"/>
      <c r="B67" s="30" t="s">
        <v>55</v>
      </c>
      <c r="C67" s="29" t="s">
        <v>22</v>
      </c>
      <c r="D67" s="31">
        <v>3</v>
      </c>
      <c r="E67" s="31">
        <v>11.45</v>
      </c>
      <c r="F67" s="29">
        <f t="shared" si="4"/>
        <v>34.349999999999994</v>
      </c>
      <c r="G67" s="63"/>
      <c r="H67" s="60"/>
      <c r="I67" s="61"/>
    </row>
    <row r="68" spans="1:9" ht="13.5" customHeight="1">
      <c r="A68" s="29"/>
      <c r="B68" s="30" t="s">
        <v>57</v>
      </c>
      <c r="C68" s="29" t="s">
        <v>56</v>
      </c>
      <c r="D68" s="31">
        <v>0.16</v>
      </c>
      <c r="E68" s="31">
        <v>601.77</v>
      </c>
      <c r="F68" s="29">
        <f t="shared" si="4"/>
        <v>96.2832</v>
      </c>
      <c r="G68" s="63"/>
      <c r="H68" s="60"/>
      <c r="I68" s="61"/>
    </row>
    <row r="69" spans="1:9" ht="14.25" customHeight="1">
      <c r="A69" s="29"/>
      <c r="B69" s="30" t="s">
        <v>58</v>
      </c>
      <c r="C69" s="29" t="s">
        <v>56</v>
      </c>
      <c r="D69" s="31">
        <v>1.24</v>
      </c>
      <c r="E69" s="29">
        <v>139.08</v>
      </c>
      <c r="F69" s="29">
        <f t="shared" si="4"/>
        <v>172.4592</v>
      </c>
      <c r="G69" s="63"/>
      <c r="H69" s="60"/>
      <c r="I69" s="61"/>
    </row>
    <row r="70" spans="1:9" ht="13.5" customHeight="1">
      <c r="A70" s="29"/>
      <c r="B70" s="14" t="s">
        <v>526</v>
      </c>
      <c r="C70" s="29" t="s">
        <v>22</v>
      </c>
      <c r="D70" s="31">
        <v>30</v>
      </c>
      <c r="E70" s="29">
        <v>582.6</v>
      </c>
      <c r="F70" s="29">
        <f t="shared" si="4"/>
        <v>17478</v>
      </c>
      <c r="G70" s="92" t="s">
        <v>41</v>
      </c>
      <c r="H70" s="93"/>
      <c r="I70" s="94"/>
    </row>
    <row r="71" spans="1:9" ht="13.5" customHeight="1">
      <c r="A71" s="29"/>
      <c r="B71" s="30" t="s">
        <v>57</v>
      </c>
      <c r="C71" s="29" t="s">
        <v>56</v>
      </c>
      <c r="D71" s="31">
        <v>0.48</v>
      </c>
      <c r="E71" s="31">
        <v>601.77</v>
      </c>
      <c r="F71" s="29">
        <f t="shared" si="4"/>
        <v>288.84959999999995</v>
      </c>
      <c r="G71" s="63"/>
      <c r="H71" s="60"/>
      <c r="I71" s="61"/>
    </row>
    <row r="72" spans="1:9" ht="14.25" customHeight="1">
      <c r="A72" s="29"/>
      <c r="B72" s="30" t="s">
        <v>58</v>
      </c>
      <c r="C72" s="29" t="s">
        <v>56</v>
      </c>
      <c r="D72" s="31">
        <v>3.72</v>
      </c>
      <c r="E72" s="29">
        <v>139.08</v>
      </c>
      <c r="F72" s="29">
        <f t="shared" si="4"/>
        <v>517.3776</v>
      </c>
      <c r="G72" s="63"/>
      <c r="H72" s="60"/>
      <c r="I72" s="61"/>
    </row>
    <row r="73" spans="1:9" ht="13.5" customHeight="1">
      <c r="A73" s="29"/>
      <c r="B73" s="14" t="s">
        <v>521</v>
      </c>
      <c r="C73" s="29" t="s">
        <v>22</v>
      </c>
      <c r="D73" s="31">
        <v>9</v>
      </c>
      <c r="E73" s="29">
        <v>582.6</v>
      </c>
      <c r="F73" s="29">
        <f t="shared" si="4"/>
        <v>5243.400000000001</v>
      </c>
      <c r="G73" s="92" t="s">
        <v>41</v>
      </c>
      <c r="H73" s="93"/>
      <c r="I73" s="94"/>
    </row>
    <row r="74" spans="1:9" ht="13.5" customHeight="1">
      <c r="A74" s="29"/>
      <c r="B74" s="30" t="s">
        <v>55</v>
      </c>
      <c r="C74" s="29" t="s">
        <v>22</v>
      </c>
      <c r="D74" s="31">
        <v>12</v>
      </c>
      <c r="E74" s="31">
        <v>11.45</v>
      </c>
      <c r="F74" s="29">
        <f t="shared" si="4"/>
        <v>137.39999999999998</v>
      </c>
      <c r="G74" s="63"/>
      <c r="H74" s="60"/>
      <c r="I74" s="61"/>
    </row>
    <row r="75" spans="1:9" ht="14.25" customHeight="1">
      <c r="A75" s="29"/>
      <c r="B75" s="30" t="s">
        <v>58</v>
      </c>
      <c r="C75" s="29" t="s">
        <v>56</v>
      </c>
      <c r="D75" s="31">
        <v>1.116</v>
      </c>
      <c r="E75" s="29">
        <v>139.08</v>
      </c>
      <c r="F75" s="29">
        <f t="shared" si="4"/>
        <v>155.21328000000003</v>
      </c>
      <c r="G75" s="63"/>
      <c r="H75" s="60"/>
      <c r="I75" s="61"/>
    </row>
    <row r="76" spans="1:9" ht="13.5" customHeight="1">
      <c r="A76" s="29"/>
      <c r="B76" s="30" t="s">
        <v>57</v>
      </c>
      <c r="C76" s="29" t="s">
        <v>56</v>
      </c>
      <c r="D76" s="31">
        <v>0.144</v>
      </c>
      <c r="E76" s="31">
        <v>601.77</v>
      </c>
      <c r="F76" s="29">
        <f t="shared" si="4"/>
        <v>86.65487999999999</v>
      </c>
      <c r="G76" s="63"/>
      <c r="H76" s="60"/>
      <c r="I76" s="61"/>
    </row>
    <row r="77" spans="1:9" ht="16.5" customHeight="1">
      <c r="A77" s="64"/>
      <c r="B77" s="64" t="s">
        <v>21</v>
      </c>
      <c r="C77" s="64"/>
      <c r="D77" s="65">
        <f>D73+D70+D66</f>
        <v>49</v>
      </c>
      <c r="E77" s="64"/>
      <c r="F77" s="70">
        <f>SUM(F66:F76)</f>
        <v>30035.987760000004</v>
      </c>
      <c r="G77" s="96"/>
      <c r="H77" s="97"/>
      <c r="I77" s="98"/>
    </row>
    <row r="78" spans="1:9" ht="15.75">
      <c r="A78" s="32"/>
      <c r="B78" s="32" t="s">
        <v>32</v>
      </c>
      <c r="C78" s="32"/>
      <c r="D78" s="41"/>
      <c r="E78" s="32"/>
      <c r="F78" s="33">
        <f>F77+F60+F54+F45+F35+F22+F64+F57</f>
        <v>252711.68776</v>
      </c>
      <c r="G78" s="89"/>
      <c r="H78" s="90"/>
      <c r="I78" s="91"/>
    </row>
    <row r="79" spans="1:9" ht="15.75">
      <c r="A79" s="34"/>
      <c r="B79" s="35" t="s">
        <v>33</v>
      </c>
      <c r="C79" s="35"/>
      <c r="D79" s="35"/>
      <c r="E79" s="35"/>
      <c r="F79" s="35"/>
      <c r="G79" s="35"/>
      <c r="H79" s="35"/>
      <c r="I79" s="34"/>
    </row>
    <row r="80" spans="1:9" ht="15.75">
      <c r="A80" s="34"/>
      <c r="B80" s="35" t="s">
        <v>34</v>
      </c>
      <c r="C80" s="35"/>
      <c r="D80" s="35"/>
      <c r="E80" s="35"/>
      <c r="F80" s="35"/>
      <c r="G80" s="35" t="s">
        <v>35</v>
      </c>
      <c r="H80" s="35"/>
      <c r="I80" s="34"/>
    </row>
    <row r="81" spans="2:8" ht="12.75">
      <c r="B81" s="1"/>
      <c r="C81" s="1"/>
      <c r="D81" s="1"/>
      <c r="E81" s="1"/>
      <c r="F81" s="1"/>
      <c r="G81" s="1"/>
      <c r="H81" s="1"/>
    </row>
  </sheetData>
  <sheetProtection/>
  <mergeCells count="45">
    <mergeCell ref="G33:I33"/>
    <mergeCell ref="G34:I34"/>
    <mergeCell ref="G50:I50"/>
    <mergeCell ref="A1:I1"/>
    <mergeCell ref="A2:I2"/>
    <mergeCell ref="A3:I3"/>
    <mergeCell ref="G4:I4"/>
    <mergeCell ref="G5:I5"/>
    <mergeCell ref="B7:I7"/>
    <mergeCell ref="G22:I22"/>
    <mergeCell ref="B23:I23"/>
    <mergeCell ref="G31:I31"/>
    <mergeCell ref="G63:I63"/>
    <mergeCell ref="G29:I29"/>
    <mergeCell ref="G30:I30"/>
    <mergeCell ref="G32:I32"/>
    <mergeCell ref="G35:I35"/>
    <mergeCell ref="G28:I28"/>
    <mergeCell ref="B36:I36"/>
    <mergeCell ref="G42:I42"/>
    <mergeCell ref="G43:I43"/>
    <mergeCell ref="G44:I44"/>
    <mergeCell ref="G45:I45"/>
    <mergeCell ref="B46:I46"/>
    <mergeCell ref="G47:I47"/>
    <mergeCell ref="G48:I48"/>
    <mergeCell ref="G49:I49"/>
    <mergeCell ref="G51:I51"/>
    <mergeCell ref="G52:I52"/>
    <mergeCell ref="G53:I53"/>
    <mergeCell ref="G73:I73"/>
    <mergeCell ref="G54:I54"/>
    <mergeCell ref="B58:I58"/>
    <mergeCell ref="G60:I60"/>
    <mergeCell ref="B65:I65"/>
    <mergeCell ref="B61:I61"/>
    <mergeCell ref="G77:I77"/>
    <mergeCell ref="G78:I78"/>
    <mergeCell ref="B55:I55"/>
    <mergeCell ref="G56:I56"/>
    <mergeCell ref="G57:I57"/>
    <mergeCell ref="G66:I66"/>
    <mergeCell ref="G70:I70"/>
    <mergeCell ref="G62:I62"/>
    <mergeCell ref="G64:I64"/>
  </mergeCells>
  <printOptions/>
  <pageMargins left="0.28" right="0.18" top="0.22" bottom="0.23" header="0.2" footer="0.2"/>
  <pageSetup fitToHeight="0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06"/>
  <sheetViews>
    <sheetView zoomScalePageLayoutView="0" workbookViewId="0" topLeftCell="A1">
      <selection activeCell="A110" sqref="A110:IV117"/>
    </sheetView>
  </sheetViews>
  <sheetFormatPr defaultColWidth="9.140625" defaultRowHeight="12.75"/>
  <cols>
    <col min="1" max="1" width="5.28125" style="0" customWidth="1"/>
    <col min="2" max="2" width="37.57421875" style="0" customWidth="1"/>
    <col min="3" max="3" width="7.28125" style="0" customWidth="1"/>
    <col min="4" max="4" width="10.57421875" style="0" customWidth="1"/>
    <col min="5" max="5" width="8.7109375" style="0" customWidth="1"/>
    <col min="6" max="6" width="13.8515625" style="0" customWidth="1"/>
    <col min="9" max="9" width="22.00390625" style="0" customWidth="1"/>
  </cols>
  <sheetData>
    <row r="1" spans="1:9" ht="12" customHeight="1">
      <c r="A1" s="83" t="s">
        <v>3</v>
      </c>
      <c r="B1" s="84"/>
      <c r="C1" s="84"/>
      <c r="D1" s="84"/>
      <c r="E1" s="84"/>
      <c r="F1" s="84"/>
      <c r="G1" s="84"/>
      <c r="H1" s="84"/>
      <c r="I1" s="85"/>
    </row>
    <row r="2" spans="1:9" ht="15.75">
      <c r="A2" s="83" t="s">
        <v>446</v>
      </c>
      <c r="B2" s="84"/>
      <c r="C2" s="84"/>
      <c r="D2" s="84"/>
      <c r="E2" s="84"/>
      <c r="F2" s="84"/>
      <c r="G2" s="84"/>
      <c r="H2" s="84"/>
      <c r="I2" s="85"/>
    </row>
    <row r="3" spans="1:9" ht="15.75">
      <c r="A3" s="86" t="s">
        <v>4</v>
      </c>
      <c r="B3" s="87"/>
      <c r="C3" s="87"/>
      <c r="D3" s="87"/>
      <c r="E3" s="87"/>
      <c r="F3" s="87"/>
      <c r="G3" s="87"/>
      <c r="H3" s="87"/>
      <c r="I3" s="88"/>
    </row>
    <row r="4" spans="1:9" ht="15.75">
      <c r="A4" s="32" t="s">
        <v>5</v>
      </c>
      <c r="B4" s="32" t="s">
        <v>6</v>
      </c>
      <c r="C4" s="32" t="s">
        <v>7</v>
      </c>
      <c r="D4" s="32" t="s">
        <v>8</v>
      </c>
      <c r="E4" s="32" t="s">
        <v>9</v>
      </c>
      <c r="F4" s="32" t="s">
        <v>10</v>
      </c>
      <c r="G4" s="105" t="s">
        <v>11</v>
      </c>
      <c r="H4" s="106"/>
      <c r="I4" s="107"/>
    </row>
    <row r="5" spans="1:9" ht="14.25" customHeight="1">
      <c r="A5" s="32" t="s">
        <v>38</v>
      </c>
      <c r="B5" s="32" t="s">
        <v>12</v>
      </c>
      <c r="C5" s="32" t="s">
        <v>13</v>
      </c>
      <c r="D5" s="32" t="s">
        <v>14</v>
      </c>
      <c r="E5" s="32"/>
      <c r="F5" s="32"/>
      <c r="G5" s="105"/>
      <c r="H5" s="106"/>
      <c r="I5" s="107"/>
    </row>
    <row r="6" spans="1:9" ht="15.75" customHeight="1">
      <c r="A6" s="7"/>
      <c r="B6" s="8" t="s">
        <v>15</v>
      </c>
      <c r="C6" s="7"/>
      <c r="D6" s="7"/>
      <c r="E6" s="7"/>
      <c r="F6" s="7"/>
      <c r="G6" s="7"/>
      <c r="H6" s="7"/>
      <c r="I6" s="7"/>
    </row>
    <row r="7" spans="1:9" ht="15.75" customHeight="1">
      <c r="A7" s="7"/>
      <c r="B7" s="80" t="s">
        <v>16</v>
      </c>
      <c r="C7" s="81"/>
      <c r="D7" s="81"/>
      <c r="E7" s="81"/>
      <c r="F7" s="81"/>
      <c r="G7" s="81"/>
      <c r="H7" s="81"/>
      <c r="I7" s="82"/>
    </row>
    <row r="8" spans="1:9" ht="30">
      <c r="A8" s="29"/>
      <c r="B8" s="14" t="s">
        <v>462</v>
      </c>
      <c r="C8" s="29" t="s">
        <v>17</v>
      </c>
      <c r="D8" s="52">
        <v>6.2</v>
      </c>
      <c r="E8" s="29">
        <v>232</v>
      </c>
      <c r="F8" s="29">
        <f>D8*E8</f>
        <v>1438.4</v>
      </c>
      <c r="G8" s="63" t="s">
        <v>45</v>
      </c>
      <c r="H8" s="60"/>
      <c r="I8" s="61"/>
    </row>
    <row r="9" spans="1:9" ht="15">
      <c r="A9" s="29"/>
      <c r="B9" s="14" t="s">
        <v>472</v>
      </c>
      <c r="C9" s="29" t="s">
        <v>17</v>
      </c>
      <c r="D9" s="52">
        <v>13</v>
      </c>
      <c r="E9" s="29">
        <v>232</v>
      </c>
      <c r="F9" s="29">
        <f>D9*E9</f>
        <v>3016</v>
      </c>
      <c r="G9" s="63" t="s">
        <v>450</v>
      </c>
      <c r="H9" s="60"/>
      <c r="I9" s="61"/>
    </row>
    <row r="10" spans="1:9" ht="13.5" customHeight="1">
      <c r="A10" s="29"/>
      <c r="B10" s="14" t="s">
        <v>396</v>
      </c>
      <c r="C10" s="29" t="s">
        <v>17</v>
      </c>
      <c r="D10" s="52">
        <v>10</v>
      </c>
      <c r="E10" s="29">
        <v>232</v>
      </c>
      <c r="F10" s="29">
        <f aca="true" t="shared" si="0" ref="F10:F15">D10*E10</f>
        <v>2320</v>
      </c>
      <c r="G10" s="63" t="s">
        <v>64</v>
      </c>
      <c r="H10" s="60"/>
      <c r="I10" s="61"/>
    </row>
    <row r="11" spans="1:9" ht="14.25" customHeight="1">
      <c r="A11" s="29"/>
      <c r="B11" s="14" t="s">
        <v>484</v>
      </c>
      <c r="C11" s="29" t="s">
        <v>17</v>
      </c>
      <c r="D11" s="52">
        <v>3</v>
      </c>
      <c r="E11" s="29">
        <v>232</v>
      </c>
      <c r="F11" s="29">
        <f>D11*E11</f>
        <v>696</v>
      </c>
      <c r="G11" s="63" t="s">
        <v>362</v>
      </c>
      <c r="H11" s="60"/>
      <c r="I11" s="61"/>
    </row>
    <row r="12" spans="1:9" ht="14.25" customHeight="1">
      <c r="A12" s="29"/>
      <c r="B12" s="14" t="s">
        <v>463</v>
      </c>
      <c r="C12" s="29" t="s">
        <v>17</v>
      </c>
      <c r="D12" s="52">
        <v>1</v>
      </c>
      <c r="E12" s="29">
        <v>232</v>
      </c>
      <c r="F12" s="29">
        <f t="shared" si="0"/>
        <v>232</v>
      </c>
      <c r="G12" s="63" t="s">
        <v>19</v>
      </c>
      <c r="H12" s="60"/>
      <c r="I12" s="61"/>
    </row>
    <row r="13" spans="1:9" ht="16.5" customHeight="1">
      <c r="A13" s="29"/>
      <c r="B13" s="14" t="s">
        <v>497</v>
      </c>
      <c r="C13" s="29" t="s">
        <v>17</v>
      </c>
      <c r="D13" s="52">
        <v>487</v>
      </c>
      <c r="E13" s="29">
        <v>232</v>
      </c>
      <c r="F13" s="29">
        <f t="shared" si="0"/>
        <v>112984</v>
      </c>
      <c r="G13" s="63" t="s">
        <v>20</v>
      </c>
      <c r="H13" s="60"/>
      <c r="I13" s="61"/>
    </row>
    <row r="14" spans="1:9" ht="15">
      <c r="A14" s="29"/>
      <c r="B14" s="14" t="s">
        <v>476</v>
      </c>
      <c r="C14" s="29" t="s">
        <v>17</v>
      </c>
      <c r="D14" s="31">
        <v>20</v>
      </c>
      <c r="E14" s="29">
        <v>232</v>
      </c>
      <c r="F14" s="29">
        <f t="shared" si="0"/>
        <v>4640</v>
      </c>
      <c r="G14" s="63" t="s">
        <v>380</v>
      </c>
      <c r="H14" s="60"/>
      <c r="I14" s="61"/>
    </row>
    <row r="15" spans="1:9" ht="15">
      <c r="A15" s="29"/>
      <c r="B15" s="14" t="s">
        <v>494</v>
      </c>
      <c r="C15" s="29" t="s">
        <v>17</v>
      </c>
      <c r="D15" s="31">
        <v>40</v>
      </c>
      <c r="E15" s="29">
        <v>459.41</v>
      </c>
      <c r="F15" s="29">
        <f t="shared" si="0"/>
        <v>18376.4</v>
      </c>
      <c r="G15" s="63" t="s">
        <v>483</v>
      </c>
      <c r="H15" s="60"/>
      <c r="I15" s="61"/>
    </row>
    <row r="16" spans="1:9" ht="15">
      <c r="A16" s="29"/>
      <c r="B16" s="14" t="s">
        <v>477</v>
      </c>
      <c r="C16" s="29" t="s">
        <v>17</v>
      </c>
      <c r="D16" s="31">
        <v>198</v>
      </c>
      <c r="E16" s="29">
        <v>232</v>
      </c>
      <c r="F16" s="29">
        <f>D16*E16</f>
        <v>45936</v>
      </c>
      <c r="G16" s="63" t="s">
        <v>19</v>
      </c>
      <c r="H16" s="60"/>
      <c r="I16" s="61"/>
    </row>
    <row r="17" spans="1:9" ht="15">
      <c r="A17" s="29"/>
      <c r="B17" s="14" t="s">
        <v>498</v>
      </c>
      <c r="C17" s="29" t="s">
        <v>17</v>
      </c>
      <c r="D17" s="31">
        <v>150</v>
      </c>
      <c r="E17" s="29">
        <v>232</v>
      </c>
      <c r="F17" s="29">
        <f>D17*E17</f>
        <v>34800</v>
      </c>
      <c r="G17" s="63" t="s">
        <v>20</v>
      </c>
      <c r="H17" s="60"/>
      <c r="I17" s="61"/>
    </row>
    <row r="18" spans="1:9" ht="15">
      <c r="A18" s="29"/>
      <c r="B18" s="14" t="s">
        <v>465</v>
      </c>
      <c r="C18" s="29" t="s">
        <v>17</v>
      </c>
      <c r="D18" s="31">
        <v>6</v>
      </c>
      <c r="E18" s="29">
        <v>232</v>
      </c>
      <c r="F18" s="29">
        <f>D18*E18</f>
        <v>1392</v>
      </c>
      <c r="G18" s="63" t="s">
        <v>466</v>
      </c>
      <c r="H18" s="60"/>
      <c r="I18" s="61"/>
    </row>
    <row r="19" spans="1:9" ht="15">
      <c r="A19" s="29"/>
      <c r="B19" s="14" t="s">
        <v>81</v>
      </c>
      <c r="C19" s="29" t="s">
        <v>17</v>
      </c>
      <c r="D19" s="31">
        <v>0.5</v>
      </c>
      <c r="E19" s="29">
        <v>232</v>
      </c>
      <c r="F19" s="29">
        <f>D19*E19</f>
        <v>116</v>
      </c>
      <c r="G19" s="63" t="s">
        <v>19</v>
      </c>
      <c r="H19" s="60"/>
      <c r="I19" s="61"/>
    </row>
    <row r="20" spans="1:9" ht="15">
      <c r="A20" s="29"/>
      <c r="B20" s="14" t="s">
        <v>467</v>
      </c>
      <c r="C20" s="29" t="s">
        <v>17</v>
      </c>
      <c r="D20" s="31">
        <v>3.5</v>
      </c>
      <c r="E20" s="29">
        <v>232</v>
      </c>
      <c r="F20" s="29">
        <f>D20*E20</f>
        <v>812</v>
      </c>
      <c r="G20" s="63" t="s">
        <v>50</v>
      </c>
      <c r="H20" s="60"/>
      <c r="I20" s="61"/>
    </row>
    <row r="21" spans="1:9" ht="18.75" customHeight="1">
      <c r="A21" s="29"/>
      <c r="B21" s="64" t="s">
        <v>21</v>
      </c>
      <c r="C21" s="64" t="s">
        <v>17</v>
      </c>
      <c r="D21" s="65">
        <f>SUM(D8:D20)</f>
        <v>938.2</v>
      </c>
      <c r="E21" s="64"/>
      <c r="F21" s="66">
        <f>SUM(F8:F20)</f>
        <v>226758.8</v>
      </c>
      <c r="G21" s="92"/>
      <c r="H21" s="93"/>
      <c r="I21" s="94"/>
    </row>
    <row r="22" spans="1:9" ht="15.75">
      <c r="A22" s="29"/>
      <c r="B22" s="95" t="s">
        <v>24</v>
      </c>
      <c r="C22" s="102"/>
      <c r="D22" s="102"/>
      <c r="E22" s="102"/>
      <c r="F22" s="102"/>
      <c r="G22" s="102"/>
      <c r="H22" s="102"/>
      <c r="I22" s="103"/>
    </row>
    <row r="23" spans="1:9" ht="15">
      <c r="A23" s="67"/>
      <c r="B23" s="14" t="s">
        <v>467</v>
      </c>
      <c r="C23" s="29" t="s">
        <v>22</v>
      </c>
      <c r="D23" s="31">
        <v>1</v>
      </c>
      <c r="E23" s="29">
        <v>782</v>
      </c>
      <c r="F23" s="29">
        <f>D23*E23</f>
        <v>782</v>
      </c>
      <c r="G23" s="92" t="s">
        <v>37</v>
      </c>
      <c r="H23" s="93"/>
      <c r="I23" s="94"/>
    </row>
    <row r="24" spans="1:9" ht="15">
      <c r="A24" s="67"/>
      <c r="B24" s="14" t="s">
        <v>311</v>
      </c>
      <c r="C24" s="29" t="s">
        <v>22</v>
      </c>
      <c r="D24" s="31">
        <v>1</v>
      </c>
      <c r="E24" s="29">
        <v>782</v>
      </c>
      <c r="F24" s="29">
        <f>D24*E24</f>
        <v>782</v>
      </c>
      <c r="G24" s="92" t="s">
        <v>64</v>
      </c>
      <c r="H24" s="93"/>
      <c r="I24" s="94"/>
    </row>
    <row r="25" spans="1:9" ht="15">
      <c r="A25" s="67"/>
      <c r="B25" s="14" t="s">
        <v>474</v>
      </c>
      <c r="C25" s="29" t="s">
        <v>22</v>
      </c>
      <c r="D25" s="31">
        <v>1</v>
      </c>
      <c r="E25" s="29">
        <v>782</v>
      </c>
      <c r="F25" s="29">
        <f aca="true" t="shared" si="1" ref="F25:F33">D25*E25</f>
        <v>782</v>
      </c>
      <c r="G25" s="92" t="s">
        <v>37</v>
      </c>
      <c r="H25" s="93"/>
      <c r="I25" s="94"/>
    </row>
    <row r="26" spans="1:9" ht="15">
      <c r="A26" s="67"/>
      <c r="B26" s="14" t="s">
        <v>481</v>
      </c>
      <c r="C26" s="29" t="s">
        <v>22</v>
      </c>
      <c r="D26" s="31">
        <v>3</v>
      </c>
      <c r="E26" s="29">
        <v>782</v>
      </c>
      <c r="F26" s="29">
        <f>D26*E26</f>
        <v>2346</v>
      </c>
      <c r="G26" s="63" t="s">
        <v>290</v>
      </c>
      <c r="H26" s="60"/>
      <c r="I26" s="61"/>
    </row>
    <row r="27" spans="1:9" ht="15">
      <c r="A27" s="67"/>
      <c r="B27" s="14" t="s">
        <v>487</v>
      </c>
      <c r="C27" s="29" t="s">
        <v>22</v>
      </c>
      <c r="D27" s="31">
        <v>1</v>
      </c>
      <c r="E27" s="29">
        <v>782</v>
      </c>
      <c r="F27" s="29">
        <f>D27*E27</f>
        <v>782</v>
      </c>
      <c r="G27" s="92" t="s">
        <v>37</v>
      </c>
      <c r="H27" s="93"/>
      <c r="I27" s="94"/>
    </row>
    <row r="28" spans="1:9" ht="15">
      <c r="A28" s="67"/>
      <c r="B28" s="14" t="s">
        <v>488</v>
      </c>
      <c r="C28" s="29" t="s">
        <v>22</v>
      </c>
      <c r="D28" s="31">
        <v>1</v>
      </c>
      <c r="E28" s="29">
        <v>782</v>
      </c>
      <c r="F28" s="29">
        <f t="shared" si="1"/>
        <v>782</v>
      </c>
      <c r="G28" s="92" t="s">
        <v>37</v>
      </c>
      <c r="H28" s="93"/>
      <c r="I28" s="94"/>
    </row>
    <row r="29" spans="1:9" ht="15">
      <c r="A29" s="67"/>
      <c r="B29" s="14" t="s">
        <v>384</v>
      </c>
      <c r="C29" s="29" t="s">
        <v>22</v>
      </c>
      <c r="D29" s="31">
        <v>1</v>
      </c>
      <c r="E29" s="29">
        <v>782</v>
      </c>
      <c r="F29" s="29">
        <f>D29*E29</f>
        <v>782</v>
      </c>
      <c r="G29" s="92" t="s">
        <v>37</v>
      </c>
      <c r="H29" s="93"/>
      <c r="I29" s="94"/>
    </row>
    <row r="30" spans="1:9" ht="15">
      <c r="A30" s="67"/>
      <c r="B30" s="14" t="s">
        <v>489</v>
      </c>
      <c r="C30" s="29" t="s">
        <v>22</v>
      </c>
      <c r="D30" s="31">
        <v>1</v>
      </c>
      <c r="E30" s="29">
        <v>782</v>
      </c>
      <c r="F30" s="29">
        <f t="shared" si="1"/>
        <v>782</v>
      </c>
      <c r="G30" s="92" t="s">
        <v>37</v>
      </c>
      <c r="H30" s="93"/>
      <c r="I30" s="94"/>
    </row>
    <row r="31" spans="1:11" ht="15">
      <c r="A31" s="29"/>
      <c r="B31" s="14" t="s">
        <v>480</v>
      </c>
      <c r="C31" s="29" t="s">
        <v>22</v>
      </c>
      <c r="D31" s="31">
        <v>278</v>
      </c>
      <c r="E31" s="29">
        <v>782</v>
      </c>
      <c r="F31" s="29">
        <f>D31*E31</f>
        <v>217396</v>
      </c>
      <c r="G31" s="63" t="s">
        <v>299</v>
      </c>
      <c r="H31" s="60"/>
      <c r="I31" s="61"/>
      <c r="K31" s="2">
        <f>SUM(J31:J31)</f>
        <v>0</v>
      </c>
    </row>
    <row r="32" spans="1:9" ht="15">
      <c r="A32" s="29"/>
      <c r="B32" s="14" t="s">
        <v>477</v>
      </c>
      <c r="C32" s="29" t="s">
        <v>22</v>
      </c>
      <c r="D32" s="31">
        <v>59</v>
      </c>
      <c r="E32" s="29">
        <v>782</v>
      </c>
      <c r="F32" s="29">
        <f>D32*E32</f>
        <v>46138</v>
      </c>
      <c r="G32" s="63" t="s">
        <v>299</v>
      </c>
      <c r="H32" s="60"/>
      <c r="I32" s="61"/>
    </row>
    <row r="33" spans="1:9" ht="15">
      <c r="A33" s="29"/>
      <c r="B33" s="14" t="s">
        <v>469</v>
      </c>
      <c r="C33" s="29" t="s">
        <v>22</v>
      </c>
      <c r="D33" s="31">
        <v>109</v>
      </c>
      <c r="E33" s="29">
        <v>782</v>
      </c>
      <c r="F33" s="29">
        <f t="shared" si="1"/>
        <v>85238</v>
      </c>
      <c r="G33" s="63" t="s">
        <v>299</v>
      </c>
      <c r="H33" s="60"/>
      <c r="I33" s="61"/>
    </row>
    <row r="34" spans="1:9" ht="15.75">
      <c r="A34" s="64"/>
      <c r="B34" s="64" t="s">
        <v>21</v>
      </c>
      <c r="C34" s="64" t="s">
        <v>22</v>
      </c>
      <c r="D34" s="65">
        <f>SUM(D23:D33)</f>
        <v>456</v>
      </c>
      <c r="E34" s="64"/>
      <c r="F34" s="64">
        <f>SUM(F23:F33)</f>
        <v>356592</v>
      </c>
      <c r="G34" s="96"/>
      <c r="H34" s="97"/>
      <c r="I34" s="98"/>
    </row>
    <row r="35" spans="1:9" ht="15.75">
      <c r="A35" s="29"/>
      <c r="B35" s="95" t="s">
        <v>42</v>
      </c>
      <c r="C35" s="102"/>
      <c r="D35" s="102"/>
      <c r="E35" s="102"/>
      <c r="F35" s="102"/>
      <c r="G35" s="102"/>
      <c r="H35" s="102"/>
      <c r="I35" s="103"/>
    </row>
    <row r="36" spans="1:9" ht="15">
      <c r="A36" s="67"/>
      <c r="B36" s="14" t="s">
        <v>453</v>
      </c>
      <c r="C36" s="29" t="s">
        <v>22</v>
      </c>
      <c r="D36" s="31">
        <v>1</v>
      </c>
      <c r="E36" s="29">
        <v>460.24</v>
      </c>
      <c r="F36" s="29">
        <f>D36*E36</f>
        <v>460.24</v>
      </c>
      <c r="G36" s="63" t="s">
        <v>37</v>
      </c>
      <c r="H36" s="60"/>
      <c r="I36" s="61"/>
    </row>
    <row r="37" spans="1:9" ht="15">
      <c r="A37" s="67"/>
      <c r="B37" s="14" t="s">
        <v>491</v>
      </c>
      <c r="C37" s="29" t="s">
        <v>22</v>
      </c>
      <c r="D37" s="31">
        <v>1</v>
      </c>
      <c r="E37" s="29">
        <v>460.24</v>
      </c>
      <c r="F37" s="29">
        <f>D37*E37</f>
        <v>460.24</v>
      </c>
      <c r="G37" s="63" t="s">
        <v>37</v>
      </c>
      <c r="H37" s="60"/>
      <c r="I37" s="61"/>
    </row>
    <row r="38" spans="1:9" ht="15.75">
      <c r="A38" s="64"/>
      <c r="B38" s="64" t="s">
        <v>21</v>
      </c>
      <c r="C38" s="64" t="s">
        <v>22</v>
      </c>
      <c r="D38" s="65">
        <f>SUM(D36:D37)</f>
        <v>2</v>
      </c>
      <c r="E38" s="64"/>
      <c r="F38" s="64">
        <f>SUM(F36:F37)</f>
        <v>920.48</v>
      </c>
      <c r="G38" s="96"/>
      <c r="H38" s="97"/>
      <c r="I38" s="98"/>
    </row>
    <row r="39" spans="1:9" ht="12" customHeight="1">
      <c r="A39" s="29"/>
      <c r="B39" s="95" t="s">
        <v>25</v>
      </c>
      <c r="C39" s="102"/>
      <c r="D39" s="102"/>
      <c r="E39" s="102"/>
      <c r="F39" s="102"/>
      <c r="G39" s="102"/>
      <c r="H39" s="102"/>
      <c r="I39" s="103"/>
    </row>
    <row r="40" spans="1:9" ht="15">
      <c r="A40" s="68"/>
      <c r="B40" s="29" t="s">
        <v>456</v>
      </c>
      <c r="C40" s="29" t="s">
        <v>22</v>
      </c>
      <c r="D40" s="31">
        <v>1</v>
      </c>
      <c r="E40" s="29">
        <v>171.64</v>
      </c>
      <c r="F40" s="29">
        <f>D40*E40</f>
        <v>171.64</v>
      </c>
      <c r="G40" s="63" t="s">
        <v>37</v>
      </c>
      <c r="H40" s="60"/>
      <c r="I40" s="61"/>
    </row>
    <row r="41" spans="1:9" ht="15">
      <c r="A41" s="68"/>
      <c r="B41" s="29" t="s">
        <v>492</v>
      </c>
      <c r="C41" s="29" t="s">
        <v>22</v>
      </c>
      <c r="D41" s="31">
        <v>3</v>
      </c>
      <c r="E41" s="29">
        <v>171.64</v>
      </c>
      <c r="F41" s="29">
        <f aca="true" t="shared" si="2" ref="F41:F53">D41*E41</f>
        <v>514.92</v>
      </c>
      <c r="G41" s="63" t="s">
        <v>37</v>
      </c>
      <c r="H41" s="60"/>
      <c r="I41" s="61"/>
    </row>
    <row r="42" spans="1:9" ht="15">
      <c r="A42" s="68"/>
      <c r="B42" s="29" t="s">
        <v>475</v>
      </c>
      <c r="C42" s="29" t="s">
        <v>22</v>
      </c>
      <c r="D42" s="31">
        <v>1</v>
      </c>
      <c r="E42" s="29">
        <v>171.64</v>
      </c>
      <c r="F42" s="29">
        <f>D42*E42</f>
        <v>171.64</v>
      </c>
      <c r="G42" s="63" t="s">
        <v>290</v>
      </c>
      <c r="H42" s="60"/>
      <c r="I42" s="61"/>
    </row>
    <row r="43" spans="1:9" ht="15">
      <c r="A43" s="68"/>
      <c r="B43" s="29" t="s">
        <v>458</v>
      </c>
      <c r="C43" s="29" t="s">
        <v>22</v>
      </c>
      <c r="D43" s="31">
        <v>1</v>
      </c>
      <c r="E43" s="29">
        <v>171.64</v>
      </c>
      <c r="F43" s="29">
        <f>D43*E43</f>
        <v>171.64</v>
      </c>
      <c r="G43" s="63" t="s">
        <v>290</v>
      </c>
      <c r="H43" s="60"/>
      <c r="I43" s="61"/>
    </row>
    <row r="44" spans="1:9" ht="15">
      <c r="A44" s="68"/>
      <c r="B44" s="29" t="s">
        <v>490</v>
      </c>
      <c r="C44" s="29" t="s">
        <v>22</v>
      </c>
      <c r="D44" s="31">
        <v>2</v>
      </c>
      <c r="E44" s="29">
        <v>171.64</v>
      </c>
      <c r="F44" s="29">
        <f t="shared" si="2"/>
        <v>343.28</v>
      </c>
      <c r="G44" s="63" t="s">
        <v>37</v>
      </c>
      <c r="H44" s="60"/>
      <c r="I44" s="61"/>
    </row>
    <row r="45" spans="1:9" ht="15">
      <c r="A45" s="68"/>
      <c r="B45" s="29" t="s">
        <v>457</v>
      </c>
      <c r="C45" s="29" t="s">
        <v>22</v>
      </c>
      <c r="D45" s="31">
        <v>1</v>
      </c>
      <c r="E45" s="29">
        <v>171.64</v>
      </c>
      <c r="F45" s="29">
        <f t="shared" si="2"/>
        <v>171.64</v>
      </c>
      <c r="G45" s="63" t="s">
        <v>37</v>
      </c>
      <c r="H45" s="60"/>
      <c r="I45" s="61"/>
    </row>
    <row r="46" spans="1:9" ht="15">
      <c r="A46" s="68"/>
      <c r="B46" s="29" t="s">
        <v>486</v>
      </c>
      <c r="C46" s="29" t="s">
        <v>22</v>
      </c>
      <c r="D46" s="31">
        <v>3</v>
      </c>
      <c r="E46" s="29">
        <v>171.64</v>
      </c>
      <c r="F46" s="29">
        <f>D46*E46</f>
        <v>514.92</v>
      </c>
      <c r="G46" s="63" t="s">
        <v>37</v>
      </c>
      <c r="H46" s="60"/>
      <c r="I46" s="61"/>
    </row>
    <row r="47" spans="1:9" ht="15">
      <c r="A47" s="68"/>
      <c r="B47" s="29" t="s">
        <v>482</v>
      </c>
      <c r="C47" s="29" t="s">
        <v>22</v>
      </c>
      <c r="D47" s="31">
        <v>1</v>
      </c>
      <c r="E47" s="29">
        <v>171.64</v>
      </c>
      <c r="F47" s="29">
        <f t="shared" si="2"/>
        <v>171.64</v>
      </c>
      <c r="G47" s="63" t="s">
        <v>290</v>
      </c>
      <c r="H47" s="60"/>
      <c r="I47" s="61"/>
    </row>
    <row r="48" spans="1:9" ht="15">
      <c r="A48" s="68"/>
      <c r="B48" s="29" t="s">
        <v>454</v>
      </c>
      <c r="C48" s="29" t="s">
        <v>22</v>
      </c>
      <c r="D48" s="31">
        <v>1</v>
      </c>
      <c r="E48" s="29">
        <v>171.64</v>
      </c>
      <c r="F48" s="29">
        <f t="shared" si="2"/>
        <v>171.64</v>
      </c>
      <c r="G48" s="69" t="s">
        <v>37</v>
      </c>
      <c r="H48" s="60"/>
      <c r="I48" s="61"/>
    </row>
    <row r="49" spans="1:9" ht="15">
      <c r="A49" s="68"/>
      <c r="B49" s="14" t="s">
        <v>455</v>
      </c>
      <c r="C49" s="29" t="s">
        <v>22</v>
      </c>
      <c r="D49" s="31">
        <v>1</v>
      </c>
      <c r="E49" s="29">
        <v>171.64</v>
      </c>
      <c r="F49" s="29">
        <f t="shared" si="2"/>
        <v>171.64</v>
      </c>
      <c r="G49" s="92" t="s">
        <v>37</v>
      </c>
      <c r="H49" s="93"/>
      <c r="I49" s="94"/>
    </row>
    <row r="50" spans="1:9" ht="15">
      <c r="A50" s="68"/>
      <c r="B50" s="14" t="s">
        <v>496</v>
      </c>
      <c r="C50" s="29" t="s">
        <v>22</v>
      </c>
      <c r="D50" s="31">
        <v>2</v>
      </c>
      <c r="E50" s="29">
        <v>171.64</v>
      </c>
      <c r="F50" s="29">
        <f>D50*E50</f>
        <v>343.28</v>
      </c>
      <c r="G50" s="92" t="s">
        <v>37</v>
      </c>
      <c r="H50" s="93"/>
      <c r="I50" s="94"/>
    </row>
    <row r="51" spans="1:9" ht="15">
      <c r="A51" s="68"/>
      <c r="B51" s="14" t="s">
        <v>493</v>
      </c>
      <c r="C51" s="29" t="s">
        <v>22</v>
      </c>
      <c r="D51" s="31">
        <v>2</v>
      </c>
      <c r="E51" s="29">
        <v>171.64</v>
      </c>
      <c r="F51" s="29">
        <f t="shared" si="2"/>
        <v>343.28</v>
      </c>
      <c r="G51" s="92" t="s">
        <v>37</v>
      </c>
      <c r="H51" s="93"/>
      <c r="I51" s="94"/>
    </row>
    <row r="52" spans="1:9" ht="15">
      <c r="A52" s="68"/>
      <c r="B52" s="14" t="s">
        <v>479</v>
      </c>
      <c r="C52" s="29" t="s">
        <v>22</v>
      </c>
      <c r="D52" s="31">
        <v>4</v>
      </c>
      <c r="E52" s="29">
        <v>171.64</v>
      </c>
      <c r="F52" s="29">
        <f t="shared" si="2"/>
        <v>686.56</v>
      </c>
      <c r="G52" s="69" t="s">
        <v>37</v>
      </c>
      <c r="H52" s="60"/>
      <c r="I52" s="61"/>
    </row>
    <row r="53" spans="1:9" ht="15">
      <c r="A53" s="68"/>
      <c r="B53" s="29" t="s">
        <v>460</v>
      </c>
      <c r="C53" s="29" t="s">
        <v>22</v>
      </c>
      <c r="D53" s="31">
        <v>1</v>
      </c>
      <c r="E53" s="29">
        <v>171.64</v>
      </c>
      <c r="F53" s="29">
        <f t="shared" si="2"/>
        <v>171.64</v>
      </c>
      <c r="G53" s="69" t="s">
        <v>37</v>
      </c>
      <c r="H53" s="60"/>
      <c r="I53" s="61"/>
    </row>
    <row r="54" spans="1:9" ht="13.5" customHeight="1">
      <c r="A54" s="64"/>
      <c r="B54" s="64" t="s">
        <v>21</v>
      </c>
      <c r="C54" s="64" t="s">
        <v>22</v>
      </c>
      <c r="D54" s="65">
        <f>SUM(D40:D53)</f>
        <v>24</v>
      </c>
      <c r="E54" s="64"/>
      <c r="F54" s="64">
        <f>SUM(F40:F53)</f>
        <v>4119.359999999999</v>
      </c>
      <c r="G54" s="96"/>
      <c r="H54" s="97"/>
      <c r="I54" s="98"/>
    </row>
    <row r="55" spans="1:9" ht="15.75" customHeight="1">
      <c r="A55" s="29"/>
      <c r="B55" s="95" t="s">
        <v>26</v>
      </c>
      <c r="C55" s="102"/>
      <c r="D55" s="102"/>
      <c r="E55" s="102"/>
      <c r="F55" s="102"/>
      <c r="G55" s="102"/>
      <c r="H55" s="102"/>
      <c r="I55" s="103"/>
    </row>
    <row r="56" spans="1:9" ht="15">
      <c r="A56" s="67"/>
      <c r="B56" s="14" t="s">
        <v>452</v>
      </c>
      <c r="C56" s="29" t="s">
        <v>22</v>
      </c>
      <c r="D56" s="31">
        <v>8</v>
      </c>
      <c r="E56" s="29">
        <v>178.13</v>
      </c>
      <c r="F56" s="29">
        <f aca="true" t="shared" si="3" ref="F56:F66">D56*E56</f>
        <v>1425.04</v>
      </c>
      <c r="G56" s="92" t="s">
        <v>60</v>
      </c>
      <c r="H56" s="93"/>
      <c r="I56" s="94"/>
    </row>
    <row r="57" spans="1:9" ht="15">
      <c r="A57" s="67"/>
      <c r="B57" s="14" t="s">
        <v>461</v>
      </c>
      <c r="C57" s="29" t="s">
        <v>22</v>
      </c>
      <c r="D57" s="31">
        <v>5</v>
      </c>
      <c r="E57" s="29">
        <v>178.13</v>
      </c>
      <c r="F57" s="29">
        <f t="shared" si="3"/>
        <v>890.65</v>
      </c>
      <c r="G57" s="92" t="s">
        <v>60</v>
      </c>
      <c r="H57" s="93"/>
      <c r="I57" s="94"/>
    </row>
    <row r="58" spans="1:9" ht="15">
      <c r="A58" s="67"/>
      <c r="B58" s="14" t="s">
        <v>471</v>
      </c>
      <c r="C58" s="29" t="s">
        <v>22</v>
      </c>
      <c r="D58" s="31">
        <v>10</v>
      </c>
      <c r="E58" s="29">
        <v>178.13</v>
      </c>
      <c r="F58" s="29">
        <f t="shared" si="3"/>
        <v>1781.3</v>
      </c>
      <c r="G58" s="92" t="s">
        <v>60</v>
      </c>
      <c r="H58" s="93"/>
      <c r="I58" s="94"/>
    </row>
    <row r="59" spans="1:9" ht="15">
      <c r="A59" s="67"/>
      <c r="B59" s="14" t="s">
        <v>459</v>
      </c>
      <c r="C59" s="29" t="s">
        <v>22</v>
      </c>
      <c r="D59" s="31">
        <v>4</v>
      </c>
      <c r="E59" s="29">
        <v>178.13</v>
      </c>
      <c r="F59" s="29">
        <f>D59*E59</f>
        <v>712.52</v>
      </c>
      <c r="G59" s="92" t="s">
        <v>60</v>
      </c>
      <c r="H59" s="93"/>
      <c r="I59" s="94"/>
    </row>
    <row r="60" spans="1:9" ht="15">
      <c r="A60" s="67"/>
      <c r="B60" s="14" t="s">
        <v>589</v>
      </c>
      <c r="C60" s="29" t="s">
        <v>22</v>
      </c>
      <c r="D60" s="31">
        <v>2</v>
      </c>
      <c r="E60" s="29">
        <v>178.13</v>
      </c>
      <c r="F60" s="29">
        <f t="shared" si="3"/>
        <v>356.26</v>
      </c>
      <c r="G60" s="92" t="s">
        <v>60</v>
      </c>
      <c r="H60" s="93"/>
      <c r="I60" s="94"/>
    </row>
    <row r="61" spans="1:9" ht="15">
      <c r="A61" s="67"/>
      <c r="B61" s="14" t="s">
        <v>473</v>
      </c>
      <c r="C61" s="29" t="s">
        <v>22</v>
      </c>
      <c r="D61" s="31">
        <v>1</v>
      </c>
      <c r="E61" s="29">
        <v>178.13</v>
      </c>
      <c r="F61" s="29">
        <f t="shared" si="3"/>
        <v>178.13</v>
      </c>
      <c r="G61" s="92" t="s">
        <v>53</v>
      </c>
      <c r="H61" s="93"/>
      <c r="I61" s="94"/>
    </row>
    <row r="62" spans="1:9" ht="15">
      <c r="A62" s="67"/>
      <c r="B62" s="14" t="s">
        <v>495</v>
      </c>
      <c r="C62" s="29" t="s">
        <v>22</v>
      </c>
      <c r="D62" s="31">
        <v>1</v>
      </c>
      <c r="E62" s="29">
        <v>178.13</v>
      </c>
      <c r="F62" s="29">
        <f t="shared" si="3"/>
        <v>178.13</v>
      </c>
      <c r="G62" s="92" t="s">
        <v>308</v>
      </c>
      <c r="H62" s="93"/>
      <c r="I62" s="94"/>
    </row>
    <row r="63" spans="1:9" ht="15">
      <c r="A63" s="67"/>
      <c r="B63" s="14" t="s">
        <v>463</v>
      </c>
      <c r="C63" s="29" t="s">
        <v>22</v>
      </c>
      <c r="D63" s="31">
        <v>2</v>
      </c>
      <c r="E63" s="29">
        <v>178.13</v>
      </c>
      <c r="F63" s="29">
        <f>D63*E63</f>
        <v>356.26</v>
      </c>
      <c r="G63" s="92" t="s">
        <v>19</v>
      </c>
      <c r="H63" s="93"/>
      <c r="I63" s="94"/>
    </row>
    <row r="64" spans="1:9" ht="15">
      <c r="A64" s="67"/>
      <c r="B64" s="14" t="s">
        <v>464</v>
      </c>
      <c r="C64" s="29" t="s">
        <v>22</v>
      </c>
      <c r="D64" s="31">
        <v>4</v>
      </c>
      <c r="E64" s="29">
        <v>178.13</v>
      </c>
      <c r="F64" s="29">
        <f t="shared" si="3"/>
        <v>712.52</v>
      </c>
      <c r="G64" s="92" t="s">
        <v>19</v>
      </c>
      <c r="H64" s="93"/>
      <c r="I64" s="94"/>
    </row>
    <row r="65" spans="1:9" ht="15">
      <c r="A65" s="67"/>
      <c r="B65" s="14" t="s">
        <v>81</v>
      </c>
      <c r="C65" s="29" t="s">
        <v>22</v>
      </c>
      <c r="D65" s="31">
        <v>2</v>
      </c>
      <c r="E65" s="29">
        <v>178.13</v>
      </c>
      <c r="F65" s="29">
        <f>D65*E65</f>
        <v>356.26</v>
      </c>
      <c r="G65" s="92" t="s">
        <v>19</v>
      </c>
      <c r="H65" s="93"/>
      <c r="I65" s="94"/>
    </row>
    <row r="66" spans="1:9" ht="15">
      <c r="A66" s="67"/>
      <c r="B66" s="14" t="s">
        <v>247</v>
      </c>
      <c r="C66" s="29" t="s">
        <v>22</v>
      </c>
      <c r="D66" s="31">
        <v>2</v>
      </c>
      <c r="E66" s="29">
        <v>178.13</v>
      </c>
      <c r="F66" s="29">
        <f t="shared" si="3"/>
        <v>356.26</v>
      </c>
      <c r="G66" s="92" t="s">
        <v>19</v>
      </c>
      <c r="H66" s="93"/>
      <c r="I66" s="94"/>
    </row>
    <row r="67" spans="1:9" ht="14.25" customHeight="1">
      <c r="A67" s="64"/>
      <c r="B67" s="64" t="s">
        <v>21</v>
      </c>
      <c r="C67" s="64" t="s">
        <v>22</v>
      </c>
      <c r="D67" s="65">
        <f>SUM(D56:D66)</f>
        <v>41</v>
      </c>
      <c r="E67" s="64"/>
      <c r="F67" s="64">
        <f>SUM(F56:F66)</f>
        <v>7303.330000000002</v>
      </c>
      <c r="G67" s="96"/>
      <c r="H67" s="97"/>
      <c r="I67" s="98"/>
    </row>
    <row r="68" spans="1:9" ht="15.75">
      <c r="A68" s="29"/>
      <c r="B68" s="95" t="s">
        <v>47</v>
      </c>
      <c r="C68" s="93"/>
      <c r="D68" s="93"/>
      <c r="E68" s="93"/>
      <c r="F68" s="93"/>
      <c r="G68" s="93"/>
      <c r="H68" s="93"/>
      <c r="I68" s="94"/>
    </row>
    <row r="69" spans="1:9" ht="15">
      <c r="A69" s="29"/>
      <c r="B69" s="14" t="s">
        <v>449</v>
      </c>
      <c r="C69" s="29" t="s">
        <v>22</v>
      </c>
      <c r="D69" s="31">
        <v>1</v>
      </c>
      <c r="E69" s="29">
        <v>415</v>
      </c>
      <c r="F69" s="29">
        <f>D69*E69</f>
        <v>415</v>
      </c>
      <c r="G69" s="63" t="s">
        <v>45</v>
      </c>
      <c r="H69" s="60"/>
      <c r="I69" s="61"/>
    </row>
    <row r="70" spans="1:9" ht="15">
      <c r="A70" s="29"/>
      <c r="B70" s="14" t="s">
        <v>476</v>
      </c>
      <c r="C70" s="29" t="s">
        <v>22</v>
      </c>
      <c r="D70" s="31">
        <v>18</v>
      </c>
      <c r="E70" s="29">
        <v>415</v>
      </c>
      <c r="F70" s="29">
        <f>D70*E70</f>
        <v>7470</v>
      </c>
      <c r="G70" s="63" t="s">
        <v>381</v>
      </c>
      <c r="H70" s="60"/>
      <c r="I70" s="61"/>
    </row>
    <row r="71" spans="1:9" ht="15">
      <c r="A71" s="29"/>
      <c r="B71" s="14" t="s">
        <v>477</v>
      </c>
      <c r="C71" s="29" t="s">
        <v>22</v>
      </c>
      <c r="D71" s="31">
        <v>54</v>
      </c>
      <c r="E71" s="29">
        <v>415</v>
      </c>
      <c r="F71" s="29">
        <f>D71*E71</f>
        <v>22410</v>
      </c>
      <c r="G71" s="63" t="s">
        <v>381</v>
      </c>
      <c r="H71" s="60"/>
      <c r="I71" s="61"/>
    </row>
    <row r="72" spans="1:9" ht="15">
      <c r="A72" s="29"/>
      <c r="B72" s="14" t="s">
        <v>500</v>
      </c>
      <c r="C72" s="29" t="s">
        <v>22</v>
      </c>
      <c r="D72" s="31">
        <v>7</v>
      </c>
      <c r="E72" s="29">
        <v>415</v>
      </c>
      <c r="F72" s="29">
        <f>D72*E72</f>
        <v>2905</v>
      </c>
      <c r="G72" s="63" t="s">
        <v>381</v>
      </c>
      <c r="H72" s="60"/>
      <c r="I72" s="61"/>
    </row>
    <row r="73" spans="1:9" ht="15">
      <c r="A73" s="29"/>
      <c r="B73" s="14" t="s">
        <v>499</v>
      </c>
      <c r="C73" s="29" t="s">
        <v>22</v>
      </c>
      <c r="D73" s="31">
        <v>51</v>
      </c>
      <c r="E73" s="29">
        <v>415</v>
      </c>
      <c r="F73" s="29">
        <f>D73*E73</f>
        <v>21165</v>
      </c>
      <c r="G73" s="63" t="s">
        <v>381</v>
      </c>
      <c r="H73" s="60"/>
      <c r="I73" s="61"/>
    </row>
    <row r="74" spans="1:9" ht="15.75">
      <c r="A74" s="64"/>
      <c r="B74" s="64" t="s">
        <v>23</v>
      </c>
      <c r="C74" s="64" t="s">
        <v>22</v>
      </c>
      <c r="D74" s="65">
        <f>SUM(D69:D73)</f>
        <v>131</v>
      </c>
      <c r="E74" s="64"/>
      <c r="F74" s="70">
        <f>SUM(F69:F73)</f>
        <v>54365</v>
      </c>
      <c r="G74" s="96"/>
      <c r="H74" s="97"/>
      <c r="I74" s="98"/>
    </row>
    <row r="75" spans="1:9" ht="16.5" customHeight="1">
      <c r="A75" s="29"/>
      <c r="B75" s="95" t="s">
        <v>29</v>
      </c>
      <c r="C75" s="93"/>
      <c r="D75" s="93"/>
      <c r="E75" s="93"/>
      <c r="F75" s="93"/>
      <c r="G75" s="93"/>
      <c r="H75" s="93"/>
      <c r="I75" s="94"/>
    </row>
    <row r="76" spans="1:9" ht="17.25" customHeight="1">
      <c r="A76" s="29"/>
      <c r="B76" s="14" t="s">
        <v>447</v>
      </c>
      <c r="C76" s="29" t="s">
        <v>22</v>
      </c>
      <c r="D76" s="31">
        <v>1</v>
      </c>
      <c r="E76" s="29">
        <v>582.6</v>
      </c>
      <c r="F76" s="29">
        <f aca="true" t="shared" si="4" ref="F76:F101">D76*E76</f>
        <v>582.6</v>
      </c>
      <c r="G76" s="92" t="s">
        <v>448</v>
      </c>
      <c r="H76" s="93"/>
      <c r="I76" s="94"/>
    </row>
    <row r="77" spans="1:9" ht="14.25" customHeight="1">
      <c r="A77" s="29"/>
      <c r="B77" s="30" t="s">
        <v>58</v>
      </c>
      <c r="C77" s="29" t="s">
        <v>56</v>
      </c>
      <c r="D77" s="31">
        <v>0.124</v>
      </c>
      <c r="E77" s="29">
        <v>139.08</v>
      </c>
      <c r="F77" s="29">
        <f>D77*E77</f>
        <v>17.24592</v>
      </c>
      <c r="G77" s="63"/>
      <c r="H77" s="60"/>
      <c r="I77" s="61"/>
    </row>
    <row r="78" spans="1:9" ht="13.5" customHeight="1">
      <c r="A78" s="29"/>
      <c r="B78" s="30" t="s">
        <v>55</v>
      </c>
      <c r="C78" s="29" t="s">
        <v>22</v>
      </c>
      <c r="D78" s="31">
        <v>2</v>
      </c>
      <c r="E78" s="31">
        <v>11.45</v>
      </c>
      <c r="F78" s="29">
        <f>D78*E78</f>
        <v>22.9</v>
      </c>
      <c r="G78" s="63"/>
      <c r="H78" s="60"/>
      <c r="I78" s="61"/>
    </row>
    <row r="79" spans="1:9" ht="13.5" customHeight="1">
      <c r="A79" s="29"/>
      <c r="B79" s="30" t="s">
        <v>57</v>
      </c>
      <c r="C79" s="29" t="s">
        <v>56</v>
      </c>
      <c r="D79" s="31">
        <v>0.016</v>
      </c>
      <c r="E79" s="31">
        <v>601.77</v>
      </c>
      <c r="F79" s="29">
        <f t="shared" si="4"/>
        <v>9.62832</v>
      </c>
      <c r="G79" s="63"/>
      <c r="H79" s="60"/>
      <c r="I79" s="61"/>
    </row>
    <row r="80" spans="1:9" ht="17.25" customHeight="1">
      <c r="A80" s="29"/>
      <c r="B80" s="14" t="s">
        <v>245</v>
      </c>
      <c r="C80" s="29" t="s">
        <v>22</v>
      </c>
      <c r="D80" s="31">
        <v>2</v>
      </c>
      <c r="E80" s="29">
        <v>582.6</v>
      </c>
      <c r="F80" s="29">
        <f>D80*E80</f>
        <v>1165.2</v>
      </c>
      <c r="G80" s="92" t="s">
        <v>485</v>
      </c>
      <c r="H80" s="93"/>
      <c r="I80" s="94"/>
    </row>
    <row r="81" spans="1:9" ht="14.25" customHeight="1">
      <c r="A81" s="29"/>
      <c r="B81" s="30" t="s">
        <v>58</v>
      </c>
      <c r="C81" s="29" t="s">
        <v>56</v>
      </c>
      <c r="D81" s="31">
        <v>0.248</v>
      </c>
      <c r="E81" s="29">
        <v>139.08</v>
      </c>
      <c r="F81" s="29">
        <f>D81*E81</f>
        <v>34.49184</v>
      </c>
      <c r="G81" s="63"/>
      <c r="H81" s="60"/>
      <c r="I81" s="61"/>
    </row>
    <row r="82" spans="1:9" ht="13.5" customHeight="1">
      <c r="A82" s="29"/>
      <c r="B82" s="30" t="s">
        <v>57</v>
      </c>
      <c r="C82" s="29" t="s">
        <v>56</v>
      </c>
      <c r="D82" s="31">
        <v>0.032</v>
      </c>
      <c r="E82" s="31">
        <v>601.77</v>
      </c>
      <c r="F82" s="29">
        <f>D82*E82</f>
        <v>19.25664</v>
      </c>
      <c r="G82" s="63"/>
      <c r="H82" s="60"/>
      <c r="I82" s="61"/>
    </row>
    <row r="83" spans="1:9" ht="13.5" customHeight="1">
      <c r="A83" s="29"/>
      <c r="B83" s="14" t="s">
        <v>467</v>
      </c>
      <c r="C83" s="29" t="s">
        <v>22</v>
      </c>
      <c r="D83" s="31">
        <v>1</v>
      </c>
      <c r="E83" s="29">
        <v>582.6</v>
      </c>
      <c r="F83" s="29">
        <f t="shared" si="4"/>
        <v>582.6</v>
      </c>
      <c r="G83" s="92" t="s">
        <v>468</v>
      </c>
      <c r="H83" s="93"/>
      <c r="I83" s="94"/>
    </row>
    <row r="84" spans="1:9" ht="13.5" customHeight="1">
      <c r="A84" s="29"/>
      <c r="B84" s="30" t="s">
        <v>55</v>
      </c>
      <c r="C84" s="29" t="s">
        <v>22</v>
      </c>
      <c r="D84" s="31">
        <v>3</v>
      </c>
      <c r="E84" s="31">
        <v>11.45</v>
      </c>
      <c r="F84" s="29">
        <f t="shared" si="4"/>
        <v>34.349999999999994</v>
      </c>
      <c r="G84" s="63"/>
      <c r="H84" s="60"/>
      <c r="I84" s="61"/>
    </row>
    <row r="85" spans="1:9" ht="13.5" customHeight="1">
      <c r="A85" s="29"/>
      <c r="B85" s="30" t="s">
        <v>57</v>
      </c>
      <c r="C85" s="29" t="s">
        <v>56</v>
      </c>
      <c r="D85" s="31">
        <v>0.016</v>
      </c>
      <c r="E85" s="31">
        <v>601.77</v>
      </c>
      <c r="F85" s="29">
        <f t="shared" si="4"/>
        <v>9.62832</v>
      </c>
      <c r="G85" s="63"/>
      <c r="H85" s="60"/>
      <c r="I85" s="61"/>
    </row>
    <row r="86" spans="1:9" ht="14.25" customHeight="1">
      <c r="A86" s="29"/>
      <c r="B86" s="30" t="s">
        <v>58</v>
      </c>
      <c r="C86" s="29" t="s">
        <v>56</v>
      </c>
      <c r="D86" s="31">
        <v>0.124</v>
      </c>
      <c r="E86" s="29">
        <v>139.08</v>
      </c>
      <c r="F86" s="29">
        <f t="shared" si="4"/>
        <v>17.24592</v>
      </c>
      <c r="G86" s="63"/>
      <c r="H86" s="60"/>
      <c r="I86" s="61"/>
    </row>
    <row r="87" spans="1:9" ht="13.5" customHeight="1">
      <c r="A87" s="29"/>
      <c r="B87" s="14" t="s">
        <v>470</v>
      </c>
      <c r="C87" s="29" t="s">
        <v>22</v>
      </c>
      <c r="D87" s="31">
        <v>28</v>
      </c>
      <c r="E87" s="29">
        <v>582.6</v>
      </c>
      <c r="F87" s="29">
        <f t="shared" si="4"/>
        <v>16312.800000000001</v>
      </c>
      <c r="G87" s="92" t="s">
        <v>41</v>
      </c>
      <c r="H87" s="93"/>
      <c r="I87" s="94"/>
    </row>
    <row r="88" spans="1:9" ht="13.5" customHeight="1">
      <c r="A88" s="29"/>
      <c r="B88" s="30" t="s">
        <v>55</v>
      </c>
      <c r="C88" s="29" t="s">
        <v>22</v>
      </c>
      <c r="D88" s="31">
        <v>9</v>
      </c>
      <c r="E88" s="31">
        <v>11.45</v>
      </c>
      <c r="F88" s="29">
        <f t="shared" si="4"/>
        <v>103.05</v>
      </c>
      <c r="G88" s="63"/>
      <c r="H88" s="60"/>
      <c r="I88" s="61"/>
    </row>
    <row r="89" spans="1:9" ht="13.5" customHeight="1">
      <c r="A89" s="29"/>
      <c r="B89" s="30" t="s">
        <v>57</v>
      </c>
      <c r="C89" s="29" t="s">
        <v>56</v>
      </c>
      <c r="D89" s="31">
        <v>0.44</v>
      </c>
      <c r="E89" s="31">
        <v>601.77</v>
      </c>
      <c r="F89" s="29">
        <f t="shared" si="4"/>
        <v>264.7788</v>
      </c>
      <c r="G89" s="63"/>
      <c r="H89" s="60"/>
      <c r="I89" s="61"/>
    </row>
    <row r="90" spans="1:9" ht="14.25" customHeight="1">
      <c r="A90" s="29"/>
      <c r="B90" s="30" t="s">
        <v>58</v>
      </c>
      <c r="C90" s="29" t="s">
        <v>56</v>
      </c>
      <c r="D90" s="31">
        <v>3.47</v>
      </c>
      <c r="E90" s="29">
        <v>139.08</v>
      </c>
      <c r="F90" s="29">
        <f t="shared" si="4"/>
        <v>482.60760000000005</v>
      </c>
      <c r="G90" s="63"/>
      <c r="H90" s="60"/>
      <c r="I90" s="61"/>
    </row>
    <row r="91" spans="1:9" ht="13.5" customHeight="1">
      <c r="A91" s="29"/>
      <c r="B91" s="14" t="s">
        <v>499</v>
      </c>
      <c r="C91" s="29" t="s">
        <v>22</v>
      </c>
      <c r="D91" s="31">
        <v>1</v>
      </c>
      <c r="E91" s="29">
        <v>8223</v>
      </c>
      <c r="F91" s="29">
        <f t="shared" si="4"/>
        <v>8223</v>
      </c>
      <c r="G91" s="92" t="s">
        <v>502</v>
      </c>
      <c r="H91" s="93"/>
      <c r="I91" s="94"/>
    </row>
    <row r="92" spans="1:9" ht="13.5" customHeight="1">
      <c r="A92" s="29"/>
      <c r="B92" s="30" t="s">
        <v>55</v>
      </c>
      <c r="C92" s="29" t="s">
        <v>22</v>
      </c>
      <c r="D92" s="31">
        <v>6</v>
      </c>
      <c r="E92" s="31">
        <v>11.45</v>
      </c>
      <c r="F92" s="29">
        <f t="shared" si="4"/>
        <v>68.69999999999999</v>
      </c>
      <c r="G92" s="63"/>
      <c r="H92" s="60"/>
      <c r="I92" s="61"/>
    </row>
    <row r="93" spans="1:9" ht="13.5" customHeight="1">
      <c r="A93" s="29"/>
      <c r="B93" s="30" t="s">
        <v>57</v>
      </c>
      <c r="C93" s="29" t="s">
        <v>56</v>
      </c>
      <c r="D93" s="31">
        <v>0.064</v>
      </c>
      <c r="E93" s="31">
        <v>601.77</v>
      </c>
      <c r="F93" s="29">
        <f t="shared" si="4"/>
        <v>38.51328</v>
      </c>
      <c r="G93" s="63"/>
      <c r="H93" s="60"/>
      <c r="I93" s="61"/>
    </row>
    <row r="94" spans="1:9" ht="14.25" customHeight="1">
      <c r="A94" s="29"/>
      <c r="B94" s="30" t="s">
        <v>58</v>
      </c>
      <c r="C94" s="29" t="s">
        <v>56</v>
      </c>
      <c r="D94" s="31">
        <v>0.49</v>
      </c>
      <c r="E94" s="29">
        <v>139.08</v>
      </c>
      <c r="F94" s="29">
        <f>D94*E94</f>
        <v>68.14920000000001</v>
      </c>
      <c r="G94" s="63"/>
      <c r="H94" s="60"/>
      <c r="I94" s="61"/>
    </row>
    <row r="95" spans="1:9" ht="13.5" customHeight="1">
      <c r="A95" s="29"/>
      <c r="B95" s="14" t="s">
        <v>477</v>
      </c>
      <c r="C95" s="29" t="s">
        <v>22</v>
      </c>
      <c r="D95" s="31">
        <v>1</v>
      </c>
      <c r="E95" s="29">
        <v>8223</v>
      </c>
      <c r="F95" s="29">
        <f>D95*E95</f>
        <v>8223</v>
      </c>
      <c r="G95" s="92" t="s">
        <v>502</v>
      </c>
      <c r="H95" s="93"/>
      <c r="I95" s="94"/>
    </row>
    <row r="96" spans="1:9" ht="14.25" customHeight="1">
      <c r="A96" s="29"/>
      <c r="B96" s="30" t="s">
        <v>58</v>
      </c>
      <c r="C96" s="29" t="s">
        <v>56</v>
      </c>
      <c r="D96" s="31">
        <v>0.49</v>
      </c>
      <c r="E96" s="29">
        <v>139.08</v>
      </c>
      <c r="F96" s="29">
        <f>D96*E96</f>
        <v>68.14920000000001</v>
      </c>
      <c r="G96" s="63"/>
      <c r="H96" s="60"/>
      <c r="I96" s="61"/>
    </row>
    <row r="97" spans="1:9" ht="13.5" customHeight="1">
      <c r="A97" s="29"/>
      <c r="B97" s="30" t="s">
        <v>57</v>
      </c>
      <c r="C97" s="29" t="s">
        <v>56</v>
      </c>
      <c r="D97" s="31">
        <v>0.064</v>
      </c>
      <c r="E97" s="31">
        <v>601.77</v>
      </c>
      <c r="F97" s="29">
        <f>D97*E97</f>
        <v>38.51328</v>
      </c>
      <c r="G97" s="63"/>
      <c r="H97" s="60"/>
      <c r="I97" s="61"/>
    </row>
    <row r="98" spans="1:9" ht="13.5" customHeight="1">
      <c r="A98" s="29"/>
      <c r="B98" s="14" t="s">
        <v>501</v>
      </c>
      <c r="C98" s="29" t="s">
        <v>22</v>
      </c>
      <c r="D98" s="31">
        <v>45</v>
      </c>
      <c r="E98" s="29">
        <v>582.6</v>
      </c>
      <c r="F98" s="29">
        <f t="shared" si="4"/>
        <v>26217</v>
      </c>
      <c r="G98" s="92" t="s">
        <v>41</v>
      </c>
      <c r="H98" s="93"/>
      <c r="I98" s="94"/>
    </row>
    <row r="99" spans="1:9" ht="13.5" customHeight="1">
      <c r="A99" s="29"/>
      <c r="B99" s="30" t="s">
        <v>55</v>
      </c>
      <c r="C99" s="29" t="s">
        <v>22</v>
      </c>
      <c r="D99" s="31">
        <v>48</v>
      </c>
      <c r="E99" s="31">
        <v>11.45</v>
      </c>
      <c r="F99" s="29">
        <f t="shared" si="4"/>
        <v>549.5999999999999</v>
      </c>
      <c r="G99" s="63"/>
      <c r="H99" s="60"/>
      <c r="I99" s="61"/>
    </row>
    <row r="100" spans="1:9" ht="14.25" customHeight="1">
      <c r="A100" s="29"/>
      <c r="B100" s="30" t="s">
        <v>58</v>
      </c>
      <c r="C100" s="29" t="s">
        <v>56</v>
      </c>
      <c r="D100" s="31">
        <v>5.58</v>
      </c>
      <c r="E100" s="29">
        <v>139.08</v>
      </c>
      <c r="F100" s="29">
        <f t="shared" si="4"/>
        <v>776.0664</v>
      </c>
      <c r="G100" s="63"/>
      <c r="H100" s="60"/>
      <c r="I100" s="61"/>
    </row>
    <row r="101" spans="1:9" ht="13.5" customHeight="1">
      <c r="A101" s="29"/>
      <c r="B101" s="30" t="s">
        <v>57</v>
      </c>
      <c r="C101" s="29" t="s">
        <v>56</v>
      </c>
      <c r="D101" s="31">
        <v>0.72</v>
      </c>
      <c r="E101" s="31">
        <v>601.77</v>
      </c>
      <c r="F101" s="29">
        <f t="shared" si="4"/>
        <v>433.27439999999996</v>
      </c>
      <c r="G101" s="63"/>
      <c r="H101" s="60"/>
      <c r="I101" s="61"/>
    </row>
    <row r="102" spans="1:9" ht="16.5" customHeight="1">
      <c r="A102" s="64"/>
      <c r="B102" s="64" t="s">
        <v>21</v>
      </c>
      <c r="C102" s="64"/>
      <c r="D102" s="65">
        <f>D98+D95+D91+D87+D83+D80+D76</f>
        <v>79</v>
      </c>
      <c r="E102" s="64"/>
      <c r="F102" s="70">
        <f>SUM(F76:F101)</f>
        <v>64362.349120000006</v>
      </c>
      <c r="G102" s="96"/>
      <c r="H102" s="97"/>
      <c r="I102" s="98"/>
    </row>
    <row r="103" spans="1:9" ht="15.75">
      <c r="A103" s="32"/>
      <c r="B103" s="32" t="s">
        <v>32</v>
      </c>
      <c r="C103" s="32"/>
      <c r="D103" s="41"/>
      <c r="E103" s="32"/>
      <c r="F103" s="33">
        <f>F102+F74+F67+F54+F38+F34+F21</f>
        <v>714421.31912</v>
      </c>
      <c r="G103" s="89"/>
      <c r="H103" s="90"/>
      <c r="I103" s="91"/>
    </row>
    <row r="104" spans="1:9" ht="15.75">
      <c r="A104" s="34"/>
      <c r="B104" s="35" t="s">
        <v>33</v>
      </c>
      <c r="C104" s="35"/>
      <c r="D104" s="35"/>
      <c r="E104" s="35"/>
      <c r="F104" s="35"/>
      <c r="G104" s="35"/>
      <c r="H104" s="35"/>
      <c r="I104" s="34"/>
    </row>
    <row r="105" spans="1:9" ht="15.75">
      <c r="A105" s="34"/>
      <c r="B105" s="35" t="s">
        <v>34</v>
      </c>
      <c r="C105" s="35"/>
      <c r="D105" s="35"/>
      <c r="E105" s="35"/>
      <c r="F105" s="35"/>
      <c r="G105" s="35" t="s">
        <v>35</v>
      </c>
      <c r="H105" s="35"/>
      <c r="I105" s="34"/>
    </row>
    <row r="106" spans="2:8" ht="12.75">
      <c r="B106" s="1"/>
      <c r="C106" s="1"/>
      <c r="D106" s="1"/>
      <c r="E106" s="1"/>
      <c r="F106" s="1"/>
      <c r="G106" s="1"/>
      <c r="H106" s="1"/>
    </row>
  </sheetData>
  <sheetProtection/>
  <mergeCells count="48">
    <mergeCell ref="G103:I103"/>
    <mergeCell ref="G98:I98"/>
    <mergeCell ref="G102:I102"/>
    <mergeCell ref="G65:I65"/>
    <mergeCell ref="G66:I66"/>
    <mergeCell ref="G91:I91"/>
    <mergeCell ref="G95:I95"/>
    <mergeCell ref="G74:I74"/>
    <mergeCell ref="B75:I75"/>
    <mergeCell ref="G76:I76"/>
    <mergeCell ref="G83:I83"/>
    <mergeCell ref="G87:I87"/>
    <mergeCell ref="G80:I80"/>
    <mergeCell ref="G62:I62"/>
    <mergeCell ref="G63:I63"/>
    <mergeCell ref="G64:I64"/>
    <mergeCell ref="G67:I67"/>
    <mergeCell ref="B68:I68"/>
    <mergeCell ref="G56:I56"/>
    <mergeCell ref="G57:I57"/>
    <mergeCell ref="G58:I58"/>
    <mergeCell ref="G60:I60"/>
    <mergeCell ref="G59:I59"/>
    <mergeCell ref="G61:I61"/>
    <mergeCell ref="B39:I39"/>
    <mergeCell ref="G49:I49"/>
    <mergeCell ref="G51:I51"/>
    <mergeCell ref="G50:I50"/>
    <mergeCell ref="G54:I54"/>
    <mergeCell ref="B55:I55"/>
    <mergeCell ref="G28:I28"/>
    <mergeCell ref="G29:I29"/>
    <mergeCell ref="G30:I30"/>
    <mergeCell ref="G34:I34"/>
    <mergeCell ref="B35:I35"/>
    <mergeCell ref="G38:I38"/>
    <mergeCell ref="G21:I21"/>
    <mergeCell ref="B22:I22"/>
    <mergeCell ref="G23:I23"/>
    <mergeCell ref="G24:I24"/>
    <mergeCell ref="G25:I25"/>
    <mergeCell ref="G27:I27"/>
    <mergeCell ref="A1:I1"/>
    <mergeCell ref="A2:I2"/>
    <mergeCell ref="A3:I3"/>
    <mergeCell ref="G4:I4"/>
    <mergeCell ref="G5:I5"/>
    <mergeCell ref="B7:I7"/>
  </mergeCells>
  <printOptions/>
  <pageMargins left="0.28" right="0.18" top="0.22" bottom="0.23" header="0.2" footer="0.2"/>
  <pageSetup fitToHeight="0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I147"/>
  <sheetViews>
    <sheetView zoomScalePageLayoutView="0" workbookViewId="0" topLeftCell="A124">
      <selection activeCell="A151" sqref="A151:IV159"/>
    </sheetView>
  </sheetViews>
  <sheetFormatPr defaultColWidth="9.140625" defaultRowHeight="12.75"/>
  <cols>
    <col min="1" max="1" width="5.28125" style="0" customWidth="1"/>
    <col min="2" max="2" width="37.57421875" style="0" customWidth="1"/>
    <col min="3" max="3" width="7.28125" style="0" customWidth="1"/>
    <col min="4" max="4" width="10.57421875" style="0" customWidth="1"/>
    <col min="5" max="5" width="8.7109375" style="0" customWidth="1"/>
    <col min="6" max="6" width="13.8515625" style="0" customWidth="1"/>
    <col min="9" max="9" width="22.00390625" style="0" customWidth="1"/>
  </cols>
  <sheetData>
    <row r="1" spans="1:9" ht="12" customHeight="1">
      <c r="A1" s="83" t="s">
        <v>3</v>
      </c>
      <c r="B1" s="84"/>
      <c r="C1" s="84"/>
      <c r="D1" s="84"/>
      <c r="E1" s="84"/>
      <c r="F1" s="84"/>
      <c r="G1" s="84"/>
      <c r="H1" s="84"/>
      <c r="I1" s="85"/>
    </row>
    <row r="2" spans="1:9" ht="15.75">
      <c r="A2" s="83" t="s">
        <v>371</v>
      </c>
      <c r="B2" s="84"/>
      <c r="C2" s="84"/>
      <c r="D2" s="84"/>
      <c r="E2" s="84"/>
      <c r="F2" s="84"/>
      <c r="G2" s="84"/>
      <c r="H2" s="84"/>
      <c r="I2" s="85"/>
    </row>
    <row r="3" spans="1:9" ht="15.75">
      <c r="A3" s="86" t="s">
        <v>4</v>
      </c>
      <c r="B3" s="87"/>
      <c r="C3" s="87"/>
      <c r="D3" s="87"/>
      <c r="E3" s="87"/>
      <c r="F3" s="87"/>
      <c r="G3" s="87"/>
      <c r="H3" s="87"/>
      <c r="I3" s="88"/>
    </row>
    <row r="4" spans="1:9" ht="15.75">
      <c r="A4" s="32" t="s">
        <v>5</v>
      </c>
      <c r="B4" s="32" t="s">
        <v>6</v>
      </c>
      <c r="C4" s="32" t="s">
        <v>7</v>
      </c>
      <c r="D4" s="32" t="s">
        <v>8</v>
      </c>
      <c r="E4" s="32" t="s">
        <v>9</v>
      </c>
      <c r="F4" s="32" t="s">
        <v>10</v>
      </c>
      <c r="G4" s="105" t="s">
        <v>11</v>
      </c>
      <c r="H4" s="106"/>
      <c r="I4" s="107"/>
    </row>
    <row r="5" spans="1:9" ht="14.25" customHeight="1">
      <c r="A5" s="32" t="s">
        <v>38</v>
      </c>
      <c r="B5" s="32" t="s">
        <v>12</v>
      </c>
      <c r="C5" s="32" t="s">
        <v>13</v>
      </c>
      <c r="D5" s="32" t="s">
        <v>14</v>
      </c>
      <c r="E5" s="32"/>
      <c r="F5" s="32"/>
      <c r="G5" s="105"/>
      <c r="H5" s="106"/>
      <c r="I5" s="107"/>
    </row>
    <row r="6" spans="1:9" ht="15.75" customHeight="1">
      <c r="A6" s="7"/>
      <c r="B6" s="8" t="s">
        <v>15</v>
      </c>
      <c r="C6" s="7"/>
      <c r="D6" s="7"/>
      <c r="E6" s="7"/>
      <c r="F6" s="7"/>
      <c r="G6" s="7"/>
      <c r="H6" s="7"/>
      <c r="I6" s="7"/>
    </row>
    <row r="7" spans="1:9" ht="15.75" customHeight="1">
      <c r="A7" s="7"/>
      <c r="B7" s="80" t="s">
        <v>16</v>
      </c>
      <c r="C7" s="81"/>
      <c r="D7" s="81"/>
      <c r="E7" s="81"/>
      <c r="F7" s="81"/>
      <c r="G7" s="81"/>
      <c r="H7" s="81"/>
      <c r="I7" s="82"/>
    </row>
    <row r="8" spans="1:9" ht="45">
      <c r="A8" s="10"/>
      <c r="B8" s="14" t="s">
        <v>429</v>
      </c>
      <c r="C8" s="10" t="s">
        <v>17</v>
      </c>
      <c r="D8" s="37">
        <v>17</v>
      </c>
      <c r="E8" s="29">
        <v>232</v>
      </c>
      <c r="F8" s="10">
        <f>D8*E8</f>
        <v>3944</v>
      </c>
      <c r="G8" s="11" t="s">
        <v>20</v>
      </c>
      <c r="H8" s="12"/>
      <c r="I8" s="13"/>
    </row>
    <row r="9" spans="1:9" ht="15">
      <c r="A9" s="10"/>
      <c r="B9" s="14" t="s">
        <v>419</v>
      </c>
      <c r="C9" s="10" t="s">
        <v>17</v>
      </c>
      <c r="D9" s="37">
        <v>0.5</v>
      </c>
      <c r="E9" s="29">
        <v>232</v>
      </c>
      <c r="F9" s="10">
        <f aca="true" t="shared" si="0" ref="F9:F29">D9*E9</f>
        <v>116</v>
      </c>
      <c r="G9" s="11" t="s">
        <v>45</v>
      </c>
      <c r="H9" s="12"/>
      <c r="I9" s="13"/>
    </row>
    <row r="10" spans="1:9" ht="15">
      <c r="A10" s="10"/>
      <c r="B10" s="14" t="s">
        <v>423</v>
      </c>
      <c r="C10" s="10" t="s">
        <v>17</v>
      </c>
      <c r="D10" s="37">
        <v>1.5</v>
      </c>
      <c r="E10" s="29">
        <v>232</v>
      </c>
      <c r="F10" s="10">
        <f t="shared" si="0"/>
        <v>348</v>
      </c>
      <c r="G10" s="11" t="s">
        <v>37</v>
      </c>
      <c r="H10" s="12"/>
      <c r="I10" s="13"/>
    </row>
    <row r="11" spans="1:9" ht="15">
      <c r="A11" s="10"/>
      <c r="B11" s="14" t="s">
        <v>424</v>
      </c>
      <c r="C11" s="10" t="s">
        <v>17</v>
      </c>
      <c r="D11" s="37">
        <v>3.5</v>
      </c>
      <c r="E11" s="29">
        <v>232</v>
      </c>
      <c r="F11" s="10">
        <f t="shared" si="0"/>
        <v>812</v>
      </c>
      <c r="G11" s="11" t="s">
        <v>425</v>
      </c>
      <c r="H11" s="12"/>
      <c r="I11" s="13"/>
    </row>
    <row r="12" spans="1:9" ht="13.5" customHeight="1">
      <c r="A12" s="10"/>
      <c r="B12" s="14" t="s">
        <v>438</v>
      </c>
      <c r="C12" s="10" t="s">
        <v>17</v>
      </c>
      <c r="D12" s="37">
        <v>2</v>
      </c>
      <c r="E12" s="29">
        <v>232</v>
      </c>
      <c r="F12" s="10">
        <f t="shared" si="0"/>
        <v>464</v>
      </c>
      <c r="G12" s="11" t="s">
        <v>290</v>
      </c>
      <c r="H12" s="12"/>
      <c r="I12" s="13"/>
    </row>
    <row r="13" spans="1:9" ht="13.5" customHeight="1">
      <c r="A13" s="10"/>
      <c r="B13" s="14" t="s">
        <v>396</v>
      </c>
      <c r="C13" s="10" t="s">
        <v>17</v>
      </c>
      <c r="D13" s="37">
        <v>0.5</v>
      </c>
      <c r="E13" s="29">
        <v>232</v>
      </c>
      <c r="F13" s="10">
        <f t="shared" si="0"/>
        <v>116</v>
      </c>
      <c r="G13" s="11" t="s">
        <v>37</v>
      </c>
      <c r="H13" s="12"/>
      <c r="I13" s="13"/>
    </row>
    <row r="14" spans="1:9" ht="14.25" customHeight="1">
      <c r="A14" s="10"/>
      <c r="B14" s="14" t="s">
        <v>399</v>
      </c>
      <c r="C14" s="10" t="s">
        <v>17</v>
      </c>
      <c r="D14" s="37">
        <v>0.5</v>
      </c>
      <c r="E14" s="29">
        <v>232</v>
      </c>
      <c r="F14" s="10">
        <f t="shared" si="0"/>
        <v>116</v>
      </c>
      <c r="G14" s="11" t="s">
        <v>37</v>
      </c>
      <c r="H14" s="12"/>
      <c r="I14" s="13"/>
    </row>
    <row r="15" spans="1:9" ht="14.25" customHeight="1">
      <c r="A15" s="10"/>
      <c r="B15" s="14" t="s">
        <v>404</v>
      </c>
      <c r="C15" s="10" t="s">
        <v>17</v>
      </c>
      <c r="D15" s="37">
        <v>13.2</v>
      </c>
      <c r="E15" s="29">
        <v>232</v>
      </c>
      <c r="F15" s="10">
        <f t="shared" si="0"/>
        <v>3062.3999999999996</v>
      </c>
      <c r="G15" s="11" t="s">
        <v>415</v>
      </c>
      <c r="H15" s="12"/>
      <c r="I15" s="13"/>
    </row>
    <row r="16" spans="1:9" ht="27.75" customHeight="1">
      <c r="A16" s="10"/>
      <c r="B16" s="14" t="s">
        <v>408</v>
      </c>
      <c r="C16" s="10" t="s">
        <v>17</v>
      </c>
      <c r="D16" s="37">
        <v>41.2</v>
      </c>
      <c r="E16" s="29">
        <v>232</v>
      </c>
      <c r="F16" s="10">
        <f t="shared" si="0"/>
        <v>9558.400000000001</v>
      </c>
      <c r="G16" s="11" t="s">
        <v>299</v>
      </c>
      <c r="H16" s="12"/>
      <c r="I16" s="13"/>
    </row>
    <row r="17" spans="1:9" ht="15">
      <c r="A17" s="10"/>
      <c r="B17" s="14" t="s">
        <v>377</v>
      </c>
      <c r="C17" s="10" t="s">
        <v>17</v>
      </c>
      <c r="D17" s="28">
        <v>63</v>
      </c>
      <c r="E17" s="29">
        <v>232</v>
      </c>
      <c r="F17" s="10">
        <f t="shared" si="0"/>
        <v>14616</v>
      </c>
      <c r="G17" s="11" t="s">
        <v>50</v>
      </c>
      <c r="H17" s="12"/>
      <c r="I17" s="13"/>
    </row>
    <row r="18" spans="1:9" ht="15">
      <c r="A18" s="10"/>
      <c r="B18" s="14" t="s">
        <v>374</v>
      </c>
      <c r="C18" s="10" t="s">
        <v>17</v>
      </c>
      <c r="D18" s="28">
        <v>62</v>
      </c>
      <c r="E18" s="29">
        <v>232</v>
      </c>
      <c r="F18" s="10">
        <f t="shared" si="0"/>
        <v>14384</v>
      </c>
      <c r="G18" s="11" t="s">
        <v>50</v>
      </c>
      <c r="H18" s="12"/>
      <c r="I18" s="13"/>
    </row>
    <row r="19" spans="1:9" ht="15">
      <c r="A19" s="10"/>
      <c r="B19" s="14" t="s">
        <v>170</v>
      </c>
      <c r="C19" s="10" t="s">
        <v>17</v>
      </c>
      <c r="D19" s="28">
        <v>3</v>
      </c>
      <c r="E19" s="29">
        <v>232</v>
      </c>
      <c r="F19" s="10">
        <f t="shared" si="0"/>
        <v>696</v>
      </c>
      <c r="G19" s="11" t="s">
        <v>19</v>
      </c>
      <c r="H19" s="12"/>
      <c r="I19" s="13"/>
    </row>
    <row r="20" spans="1:9" ht="15">
      <c r="A20" s="10"/>
      <c r="B20" s="14" t="s">
        <v>417</v>
      </c>
      <c r="C20" s="10" t="s">
        <v>17</v>
      </c>
      <c r="D20" s="28">
        <v>80</v>
      </c>
      <c r="E20" s="29">
        <v>232</v>
      </c>
      <c r="F20" s="10">
        <f t="shared" si="0"/>
        <v>18560</v>
      </c>
      <c r="G20" s="11" t="s">
        <v>20</v>
      </c>
      <c r="H20" s="12"/>
      <c r="I20" s="13"/>
    </row>
    <row r="21" spans="1:9" ht="15">
      <c r="A21" s="10"/>
      <c r="B21" s="14" t="s">
        <v>405</v>
      </c>
      <c r="C21" s="10" t="s">
        <v>17</v>
      </c>
      <c r="D21" s="28">
        <v>105</v>
      </c>
      <c r="E21" s="29">
        <v>232</v>
      </c>
      <c r="F21" s="10">
        <f t="shared" si="0"/>
        <v>24360</v>
      </c>
      <c r="G21" s="11" t="s">
        <v>20</v>
      </c>
      <c r="H21" s="12"/>
      <c r="I21" s="13"/>
    </row>
    <row r="22" spans="1:9" ht="15">
      <c r="A22" s="10"/>
      <c r="B22" s="14" t="s">
        <v>411</v>
      </c>
      <c r="C22" s="10" t="s">
        <v>17</v>
      </c>
      <c r="D22" s="28">
        <v>1.2</v>
      </c>
      <c r="E22" s="29">
        <v>232</v>
      </c>
      <c r="F22" s="10">
        <f t="shared" si="0"/>
        <v>278.4</v>
      </c>
      <c r="G22" s="11" t="s">
        <v>45</v>
      </c>
      <c r="H22" s="12"/>
      <c r="I22" s="13"/>
    </row>
    <row r="23" spans="1:9" ht="15">
      <c r="A23" s="10"/>
      <c r="B23" s="14" t="s">
        <v>245</v>
      </c>
      <c r="C23" s="10" t="s">
        <v>17</v>
      </c>
      <c r="D23" s="28">
        <v>1.5</v>
      </c>
      <c r="E23" s="29">
        <v>459.41</v>
      </c>
      <c r="F23" s="10">
        <f t="shared" si="0"/>
        <v>689.115</v>
      </c>
      <c r="G23" s="11" t="s">
        <v>45</v>
      </c>
      <c r="H23" s="12"/>
      <c r="I23" s="13"/>
    </row>
    <row r="24" spans="1:9" ht="15">
      <c r="A24" s="10"/>
      <c r="B24" s="14" t="s">
        <v>240</v>
      </c>
      <c r="C24" s="10" t="s">
        <v>17</v>
      </c>
      <c r="D24" s="39">
        <v>0.5</v>
      </c>
      <c r="E24" s="29">
        <v>232</v>
      </c>
      <c r="F24" s="10">
        <f t="shared" si="0"/>
        <v>116</v>
      </c>
      <c r="G24" s="11" t="s">
        <v>19</v>
      </c>
      <c r="H24" s="12"/>
      <c r="I24" s="13"/>
    </row>
    <row r="25" spans="1:9" ht="15">
      <c r="A25" s="10"/>
      <c r="B25" s="14" t="s">
        <v>234</v>
      </c>
      <c r="C25" s="10" t="s">
        <v>17</v>
      </c>
      <c r="D25" s="39">
        <v>1</v>
      </c>
      <c r="E25" s="29">
        <v>232</v>
      </c>
      <c r="F25" s="10">
        <f t="shared" si="0"/>
        <v>232</v>
      </c>
      <c r="G25" s="11" t="s">
        <v>19</v>
      </c>
      <c r="H25" s="12"/>
      <c r="I25" s="13"/>
    </row>
    <row r="26" spans="1:9" ht="15">
      <c r="A26" s="10"/>
      <c r="B26" s="14" t="s">
        <v>315</v>
      </c>
      <c r="C26" s="10" t="s">
        <v>17</v>
      </c>
      <c r="D26" s="39">
        <v>3</v>
      </c>
      <c r="E26" s="29">
        <v>232</v>
      </c>
      <c r="F26" s="10">
        <f t="shared" si="0"/>
        <v>696</v>
      </c>
      <c r="G26" s="11" t="s">
        <v>45</v>
      </c>
      <c r="H26" s="12"/>
      <c r="I26" s="13"/>
    </row>
    <row r="27" spans="1:9" ht="15">
      <c r="A27" s="10"/>
      <c r="B27" s="14" t="s">
        <v>379</v>
      </c>
      <c r="C27" s="10" t="s">
        <v>17</v>
      </c>
      <c r="D27" s="39">
        <v>4</v>
      </c>
      <c r="E27" s="29">
        <v>232</v>
      </c>
      <c r="F27" s="10">
        <f t="shared" si="0"/>
        <v>928</v>
      </c>
      <c r="G27" s="11" t="s">
        <v>380</v>
      </c>
      <c r="H27" s="12"/>
      <c r="I27" s="13"/>
    </row>
    <row r="28" spans="1:9" ht="15">
      <c r="A28" s="10"/>
      <c r="B28" s="14" t="s">
        <v>416</v>
      </c>
      <c r="C28" s="10" t="s">
        <v>17</v>
      </c>
      <c r="D28" s="39">
        <v>0.5</v>
      </c>
      <c r="E28" s="29">
        <v>405.61</v>
      </c>
      <c r="F28" s="10">
        <f t="shared" si="0"/>
        <v>202.805</v>
      </c>
      <c r="G28" s="11" t="s">
        <v>45</v>
      </c>
      <c r="H28" s="12"/>
      <c r="I28" s="13"/>
    </row>
    <row r="29" spans="1:9" ht="15">
      <c r="A29" s="10"/>
      <c r="B29" s="14" t="s">
        <v>370</v>
      </c>
      <c r="C29" s="10" t="s">
        <v>17</v>
      </c>
      <c r="D29" s="39">
        <v>0.5</v>
      </c>
      <c r="E29" s="29">
        <v>459.41</v>
      </c>
      <c r="F29" s="10">
        <f t="shared" si="0"/>
        <v>229.705</v>
      </c>
      <c r="G29" s="11" t="s">
        <v>290</v>
      </c>
      <c r="H29" s="12"/>
      <c r="I29" s="13"/>
    </row>
    <row r="30" spans="1:9" ht="18.75" customHeight="1">
      <c r="A30" s="15"/>
      <c r="B30" s="16" t="s">
        <v>21</v>
      </c>
      <c r="C30" s="16" t="s">
        <v>17</v>
      </c>
      <c r="D30" s="25">
        <f>SUM(D8:D29)</f>
        <v>405.09999999999997</v>
      </c>
      <c r="E30" s="16"/>
      <c r="F30" s="40">
        <f>SUM(F8:F29)</f>
        <v>94524.825</v>
      </c>
      <c r="G30" s="108"/>
      <c r="H30" s="109"/>
      <c r="I30" s="110"/>
    </row>
    <row r="31" spans="1:9" ht="15.75">
      <c r="A31" s="19"/>
      <c r="B31" s="80" t="s">
        <v>24</v>
      </c>
      <c r="C31" s="81"/>
      <c r="D31" s="81"/>
      <c r="E31" s="81"/>
      <c r="F31" s="81"/>
      <c r="G31" s="81"/>
      <c r="H31" s="81"/>
      <c r="I31" s="82"/>
    </row>
    <row r="32" spans="1:9" ht="15">
      <c r="A32" s="9"/>
      <c r="B32" s="14" t="s">
        <v>401</v>
      </c>
      <c r="C32" s="19" t="s">
        <v>22</v>
      </c>
      <c r="D32" s="31">
        <v>1</v>
      </c>
      <c r="E32" s="29">
        <v>782</v>
      </c>
      <c r="F32" s="19">
        <f>D32*E32</f>
        <v>782</v>
      </c>
      <c r="G32" s="74" t="s">
        <v>37</v>
      </c>
      <c r="H32" s="75"/>
      <c r="I32" s="76"/>
    </row>
    <row r="33" spans="1:9" ht="15">
      <c r="A33" s="20"/>
      <c r="B33" s="14" t="s">
        <v>398</v>
      </c>
      <c r="C33" s="19" t="s">
        <v>22</v>
      </c>
      <c r="D33" s="31">
        <v>1</v>
      </c>
      <c r="E33" s="29">
        <v>782</v>
      </c>
      <c r="F33" s="19">
        <f aca="true" t="shared" si="1" ref="F33:F49">D33*E33</f>
        <v>782</v>
      </c>
      <c r="G33" s="74" t="s">
        <v>37</v>
      </c>
      <c r="H33" s="75"/>
      <c r="I33" s="76"/>
    </row>
    <row r="34" spans="1:9" ht="15">
      <c r="A34" s="20"/>
      <c r="B34" s="14" t="s">
        <v>435</v>
      </c>
      <c r="C34" s="19" t="s">
        <v>22</v>
      </c>
      <c r="D34" s="31">
        <v>1</v>
      </c>
      <c r="E34" s="29">
        <v>782</v>
      </c>
      <c r="F34" s="19">
        <f t="shared" si="1"/>
        <v>782</v>
      </c>
      <c r="G34" s="74" t="s">
        <v>37</v>
      </c>
      <c r="H34" s="75"/>
      <c r="I34" s="76"/>
    </row>
    <row r="35" spans="1:9" ht="15">
      <c r="A35" s="20"/>
      <c r="B35" s="14" t="s">
        <v>438</v>
      </c>
      <c r="C35" s="19" t="s">
        <v>22</v>
      </c>
      <c r="D35" s="31">
        <v>3</v>
      </c>
      <c r="E35" s="29">
        <v>782</v>
      </c>
      <c r="F35" s="19">
        <f t="shared" si="1"/>
        <v>2346</v>
      </c>
      <c r="G35" s="11" t="s">
        <v>290</v>
      </c>
      <c r="H35" s="12"/>
      <c r="I35" s="13"/>
    </row>
    <row r="36" spans="1:9" ht="15">
      <c r="A36" s="20"/>
      <c r="B36" s="14" t="s">
        <v>394</v>
      </c>
      <c r="C36" s="19" t="s">
        <v>22</v>
      </c>
      <c r="D36" s="31">
        <v>1</v>
      </c>
      <c r="E36" s="29">
        <v>782</v>
      </c>
      <c r="F36" s="19">
        <f t="shared" si="1"/>
        <v>782</v>
      </c>
      <c r="G36" s="74" t="s">
        <v>37</v>
      </c>
      <c r="H36" s="75"/>
      <c r="I36" s="76"/>
    </row>
    <row r="37" spans="1:9" ht="15">
      <c r="A37" s="9"/>
      <c r="B37" s="14" t="s">
        <v>432</v>
      </c>
      <c r="C37" s="19" t="s">
        <v>22</v>
      </c>
      <c r="D37" s="31">
        <v>2</v>
      </c>
      <c r="E37" s="29">
        <v>782</v>
      </c>
      <c r="F37" s="19">
        <f t="shared" si="1"/>
        <v>1564</v>
      </c>
      <c r="G37" s="74" t="s">
        <v>37</v>
      </c>
      <c r="H37" s="75"/>
      <c r="I37" s="76"/>
    </row>
    <row r="38" spans="1:9" ht="15">
      <c r="A38" s="27"/>
      <c r="B38" s="14" t="s">
        <v>433</v>
      </c>
      <c r="C38" s="19" t="s">
        <v>22</v>
      </c>
      <c r="D38" s="31">
        <v>3</v>
      </c>
      <c r="E38" s="29">
        <v>782</v>
      </c>
      <c r="F38" s="19">
        <f t="shared" si="1"/>
        <v>2346</v>
      </c>
      <c r="G38" s="11" t="s">
        <v>290</v>
      </c>
      <c r="H38" s="12"/>
      <c r="I38" s="13"/>
    </row>
    <row r="39" spans="1:9" ht="15">
      <c r="A39" s="27"/>
      <c r="B39" s="14" t="s">
        <v>387</v>
      </c>
      <c r="C39" s="19" t="s">
        <v>22</v>
      </c>
      <c r="D39" s="31">
        <v>1</v>
      </c>
      <c r="E39" s="29">
        <v>782</v>
      </c>
      <c r="F39" s="19">
        <f t="shared" si="1"/>
        <v>782</v>
      </c>
      <c r="G39" s="74" t="s">
        <v>37</v>
      </c>
      <c r="H39" s="75"/>
      <c r="I39" s="76"/>
    </row>
    <row r="40" spans="1:9" ht="15">
      <c r="A40" s="20"/>
      <c r="B40" s="14" t="s">
        <v>384</v>
      </c>
      <c r="C40" s="19" t="s">
        <v>22</v>
      </c>
      <c r="D40" s="31">
        <v>1</v>
      </c>
      <c r="E40" s="29">
        <v>782</v>
      </c>
      <c r="F40" s="19">
        <f t="shared" si="1"/>
        <v>782</v>
      </c>
      <c r="G40" s="74" t="s">
        <v>37</v>
      </c>
      <c r="H40" s="75"/>
      <c r="I40" s="76"/>
    </row>
    <row r="41" spans="1:9" ht="15">
      <c r="A41" s="20"/>
      <c r="B41" s="14" t="s">
        <v>439</v>
      </c>
      <c r="C41" s="19" t="s">
        <v>22</v>
      </c>
      <c r="D41" s="31">
        <v>1</v>
      </c>
      <c r="E41" s="29">
        <v>782</v>
      </c>
      <c r="F41" s="19">
        <f t="shared" si="1"/>
        <v>782</v>
      </c>
      <c r="G41" s="74" t="s">
        <v>37</v>
      </c>
      <c r="H41" s="75"/>
      <c r="I41" s="76"/>
    </row>
    <row r="42" spans="1:9" ht="15">
      <c r="A42" s="20"/>
      <c r="B42" s="14" t="s">
        <v>389</v>
      </c>
      <c r="C42" s="19" t="s">
        <v>22</v>
      </c>
      <c r="D42" s="31">
        <v>1</v>
      </c>
      <c r="E42" s="29">
        <v>782</v>
      </c>
      <c r="F42" s="19">
        <f t="shared" si="1"/>
        <v>782</v>
      </c>
      <c r="G42" s="74" t="s">
        <v>37</v>
      </c>
      <c r="H42" s="75"/>
      <c r="I42" s="76"/>
    </row>
    <row r="43" spans="1:9" ht="15">
      <c r="A43" s="10"/>
      <c r="B43" s="14" t="s">
        <v>440</v>
      </c>
      <c r="C43" s="19" t="s">
        <v>22</v>
      </c>
      <c r="D43" s="31">
        <v>94</v>
      </c>
      <c r="E43" s="29">
        <v>782</v>
      </c>
      <c r="F43" s="19">
        <f t="shared" si="1"/>
        <v>73508</v>
      </c>
      <c r="G43" s="11" t="s">
        <v>299</v>
      </c>
      <c r="H43" s="12"/>
      <c r="I43" s="13"/>
    </row>
    <row r="44" spans="1:9" ht="15">
      <c r="A44" s="10"/>
      <c r="B44" s="14" t="s">
        <v>377</v>
      </c>
      <c r="C44" s="19" t="s">
        <v>22</v>
      </c>
      <c r="D44" s="31">
        <v>64</v>
      </c>
      <c r="E44" s="29">
        <v>782</v>
      </c>
      <c r="F44" s="19">
        <f t="shared" si="1"/>
        <v>50048</v>
      </c>
      <c r="G44" s="11" t="s">
        <v>50</v>
      </c>
      <c r="H44" s="12"/>
      <c r="I44" s="13"/>
    </row>
    <row r="45" spans="1:9" ht="15">
      <c r="A45" s="10"/>
      <c r="B45" s="14" t="s">
        <v>375</v>
      </c>
      <c r="C45" s="19" t="s">
        <v>22</v>
      </c>
      <c r="D45" s="31">
        <v>75</v>
      </c>
      <c r="E45" s="29">
        <v>782</v>
      </c>
      <c r="F45" s="19">
        <f t="shared" si="1"/>
        <v>58650</v>
      </c>
      <c r="G45" s="11" t="s">
        <v>50</v>
      </c>
      <c r="H45" s="12"/>
      <c r="I45" s="13"/>
    </row>
    <row r="46" spans="1:9" ht="15">
      <c r="A46" s="10"/>
      <c r="B46" s="14" t="s">
        <v>417</v>
      </c>
      <c r="C46" s="19" t="s">
        <v>22</v>
      </c>
      <c r="D46" s="31">
        <v>107</v>
      </c>
      <c r="E46" s="29">
        <v>782</v>
      </c>
      <c r="F46" s="19">
        <f t="shared" si="1"/>
        <v>83674</v>
      </c>
      <c r="G46" s="11" t="s">
        <v>299</v>
      </c>
      <c r="H46" s="12"/>
      <c r="I46" s="13"/>
    </row>
    <row r="47" spans="1:9" ht="15">
      <c r="A47" s="10"/>
      <c r="B47" s="14" t="s">
        <v>405</v>
      </c>
      <c r="C47" s="19" t="s">
        <v>22</v>
      </c>
      <c r="D47" s="31">
        <v>8</v>
      </c>
      <c r="E47" s="29">
        <v>782</v>
      </c>
      <c r="F47" s="19">
        <f t="shared" si="1"/>
        <v>6256</v>
      </c>
      <c r="G47" s="11" t="s">
        <v>19</v>
      </c>
      <c r="H47" s="12"/>
      <c r="I47" s="13"/>
    </row>
    <row r="48" spans="1:9" ht="15">
      <c r="A48" s="10"/>
      <c r="B48" s="14" t="s">
        <v>430</v>
      </c>
      <c r="C48" s="19" t="s">
        <v>22</v>
      </c>
      <c r="D48" s="31">
        <v>2</v>
      </c>
      <c r="E48" s="29">
        <v>782</v>
      </c>
      <c r="F48" s="19">
        <f t="shared" si="1"/>
        <v>1564</v>
      </c>
      <c r="G48" s="11" t="s">
        <v>264</v>
      </c>
      <c r="H48" s="12"/>
      <c r="I48" s="13"/>
    </row>
    <row r="49" spans="1:9" ht="15">
      <c r="A49" s="20"/>
      <c r="B49" s="14" t="s">
        <v>402</v>
      </c>
      <c r="C49" s="19" t="s">
        <v>22</v>
      </c>
      <c r="D49" s="31">
        <v>1</v>
      </c>
      <c r="E49" s="29">
        <v>782</v>
      </c>
      <c r="F49" s="19">
        <f t="shared" si="1"/>
        <v>782</v>
      </c>
      <c r="G49" s="11" t="s">
        <v>403</v>
      </c>
      <c r="H49" s="12"/>
      <c r="I49" s="13"/>
    </row>
    <row r="50" spans="1:9" ht="15.75">
      <c r="A50" s="16"/>
      <c r="B50" s="16" t="s">
        <v>21</v>
      </c>
      <c r="C50" s="16" t="s">
        <v>22</v>
      </c>
      <c r="D50" s="25">
        <f>SUM(D32:D49)</f>
        <v>367</v>
      </c>
      <c r="E50" s="16"/>
      <c r="F50" s="16">
        <f>SUM(F32:F49)</f>
        <v>286994</v>
      </c>
      <c r="G50" s="77"/>
      <c r="H50" s="78"/>
      <c r="I50" s="79"/>
    </row>
    <row r="51" spans="1:9" ht="15.75">
      <c r="A51" s="19"/>
      <c r="B51" s="80" t="s">
        <v>42</v>
      </c>
      <c r="C51" s="81"/>
      <c r="D51" s="81"/>
      <c r="E51" s="81"/>
      <c r="F51" s="81"/>
      <c r="G51" s="81"/>
      <c r="H51" s="81"/>
      <c r="I51" s="82"/>
    </row>
    <row r="52" spans="1:9" ht="15">
      <c r="A52" s="20"/>
      <c r="B52" s="14" t="s">
        <v>431</v>
      </c>
      <c r="C52" s="19" t="s">
        <v>22</v>
      </c>
      <c r="D52" s="21">
        <v>2</v>
      </c>
      <c r="E52" s="29">
        <v>460.24</v>
      </c>
      <c r="F52" s="19">
        <f>D52*E52</f>
        <v>920.48</v>
      </c>
      <c r="G52" s="26" t="s">
        <v>37</v>
      </c>
      <c r="H52" s="23"/>
      <c r="I52" s="24"/>
    </row>
    <row r="53" spans="1:9" ht="15">
      <c r="A53" s="20"/>
      <c r="B53" s="14" t="s">
        <v>438</v>
      </c>
      <c r="C53" s="19" t="s">
        <v>22</v>
      </c>
      <c r="D53" s="21">
        <v>1</v>
      </c>
      <c r="E53" s="29">
        <v>460.24</v>
      </c>
      <c r="F53" s="19">
        <f>D53*E53</f>
        <v>460.24</v>
      </c>
      <c r="G53" s="11" t="s">
        <v>290</v>
      </c>
      <c r="H53" s="12"/>
      <c r="I53" s="13"/>
    </row>
    <row r="54" spans="1:9" ht="15.75">
      <c r="A54" s="16"/>
      <c r="B54" s="16" t="s">
        <v>21</v>
      </c>
      <c r="C54" s="16" t="s">
        <v>22</v>
      </c>
      <c r="D54" s="25">
        <f>SUM(D52:D53)</f>
        <v>3</v>
      </c>
      <c r="E54" s="16"/>
      <c r="F54" s="16">
        <f>SUM(F52:F53)</f>
        <v>1380.72</v>
      </c>
      <c r="G54" s="77"/>
      <c r="H54" s="78"/>
      <c r="I54" s="79"/>
    </row>
    <row r="55" spans="1:9" ht="12" customHeight="1">
      <c r="A55" s="19"/>
      <c r="B55" s="80" t="s">
        <v>25</v>
      </c>
      <c r="C55" s="81"/>
      <c r="D55" s="81"/>
      <c r="E55" s="81"/>
      <c r="F55" s="81"/>
      <c r="G55" s="81"/>
      <c r="H55" s="81"/>
      <c r="I55" s="82"/>
    </row>
    <row r="56" spans="1:9" ht="15">
      <c r="A56" s="27"/>
      <c r="B56" s="29" t="s">
        <v>383</v>
      </c>
      <c r="C56" s="19" t="s">
        <v>22</v>
      </c>
      <c r="D56" s="21">
        <v>1</v>
      </c>
      <c r="E56" s="29">
        <v>171.64</v>
      </c>
      <c r="F56" s="19">
        <f>D56*E56</f>
        <v>171.64</v>
      </c>
      <c r="G56" s="26" t="s">
        <v>37</v>
      </c>
      <c r="H56" s="23"/>
      <c r="I56" s="24"/>
    </row>
    <row r="57" spans="1:9" ht="15">
      <c r="A57" s="27"/>
      <c r="B57" s="29" t="s">
        <v>400</v>
      </c>
      <c r="C57" s="19" t="s">
        <v>22</v>
      </c>
      <c r="D57" s="21">
        <v>1</v>
      </c>
      <c r="E57" s="29">
        <v>171.64</v>
      </c>
      <c r="F57" s="19">
        <f aca="true" t="shared" si="2" ref="F57:F67">D57*E57</f>
        <v>171.64</v>
      </c>
      <c r="G57" s="26" t="s">
        <v>37</v>
      </c>
      <c r="H57" s="23"/>
      <c r="I57" s="24"/>
    </row>
    <row r="58" spans="1:9" ht="15">
      <c r="A58" s="27"/>
      <c r="B58" s="29" t="s">
        <v>438</v>
      </c>
      <c r="C58" s="19" t="s">
        <v>22</v>
      </c>
      <c r="D58" s="21">
        <v>1</v>
      </c>
      <c r="E58" s="29">
        <v>171.64</v>
      </c>
      <c r="F58" s="19">
        <f t="shared" si="2"/>
        <v>171.64</v>
      </c>
      <c r="G58" s="26" t="s">
        <v>290</v>
      </c>
      <c r="H58" s="23"/>
      <c r="I58" s="24"/>
    </row>
    <row r="59" spans="1:9" ht="15">
      <c r="A59" s="27"/>
      <c r="B59" s="29" t="s">
        <v>386</v>
      </c>
      <c r="C59" s="19" t="s">
        <v>22</v>
      </c>
      <c r="D59" s="21">
        <v>1</v>
      </c>
      <c r="E59" s="29">
        <v>171.64</v>
      </c>
      <c r="F59" s="19">
        <f t="shared" si="2"/>
        <v>171.64</v>
      </c>
      <c r="G59" s="26" t="s">
        <v>37</v>
      </c>
      <c r="H59" s="23"/>
      <c r="I59" s="24"/>
    </row>
    <row r="60" spans="1:9" ht="15">
      <c r="A60" s="27"/>
      <c r="B60" s="29" t="s">
        <v>434</v>
      </c>
      <c r="C60" s="19" t="s">
        <v>22</v>
      </c>
      <c r="D60" s="21">
        <v>2</v>
      </c>
      <c r="E60" s="29">
        <v>171.64</v>
      </c>
      <c r="F60" s="19">
        <f t="shared" si="2"/>
        <v>343.28</v>
      </c>
      <c r="G60" s="26" t="s">
        <v>37</v>
      </c>
      <c r="H60" s="23"/>
      <c r="I60" s="24"/>
    </row>
    <row r="61" spans="1:9" ht="15">
      <c r="A61" s="27"/>
      <c r="B61" s="29" t="s">
        <v>433</v>
      </c>
      <c r="C61" s="19" t="s">
        <v>22</v>
      </c>
      <c r="D61" s="21">
        <v>1</v>
      </c>
      <c r="E61" s="29">
        <v>171.64</v>
      </c>
      <c r="F61" s="19">
        <f t="shared" si="2"/>
        <v>171.64</v>
      </c>
      <c r="G61" s="11" t="s">
        <v>290</v>
      </c>
      <c r="H61" s="12"/>
      <c r="I61" s="13"/>
    </row>
    <row r="62" spans="1:9" ht="15">
      <c r="A62" s="27"/>
      <c r="B62" s="29" t="s">
        <v>390</v>
      </c>
      <c r="C62" s="19" t="s">
        <v>22</v>
      </c>
      <c r="D62" s="21">
        <v>1</v>
      </c>
      <c r="E62" s="29">
        <v>171.64</v>
      </c>
      <c r="F62" s="19">
        <f t="shared" si="2"/>
        <v>171.64</v>
      </c>
      <c r="G62" s="36" t="s">
        <v>37</v>
      </c>
      <c r="H62" s="23"/>
      <c r="I62" s="24"/>
    </row>
    <row r="63" spans="1:9" ht="15">
      <c r="A63" s="27"/>
      <c r="B63" s="14" t="s">
        <v>382</v>
      </c>
      <c r="C63" s="19" t="s">
        <v>22</v>
      </c>
      <c r="D63" s="21">
        <v>1</v>
      </c>
      <c r="E63" s="29">
        <v>171.64</v>
      </c>
      <c r="F63" s="19">
        <f t="shared" si="2"/>
        <v>171.64</v>
      </c>
      <c r="G63" s="74" t="s">
        <v>37</v>
      </c>
      <c r="H63" s="75"/>
      <c r="I63" s="76"/>
    </row>
    <row r="64" spans="1:9" ht="15">
      <c r="A64" s="27"/>
      <c r="B64" s="14" t="s">
        <v>392</v>
      </c>
      <c r="C64" s="19" t="s">
        <v>22</v>
      </c>
      <c r="D64" s="21">
        <v>1</v>
      </c>
      <c r="E64" s="29">
        <v>171.64</v>
      </c>
      <c r="F64" s="19">
        <f t="shared" si="2"/>
        <v>171.64</v>
      </c>
      <c r="G64" s="74" t="s">
        <v>37</v>
      </c>
      <c r="H64" s="75"/>
      <c r="I64" s="76"/>
    </row>
    <row r="65" spans="1:9" ht="15">
      <c r="A65" s="27"/>
      <c r="B65" s="14" t="s">
        <v>420</v>
      </c>
      <c r="C65" s="19" t="s">
        <v>22</v>
      </c>
      <c r="D65" s="21">
        <v>1</v>
      </c>
      <c r="E65" s="29">
        <v>171.64</v>
      </c>
      <c r="F65" s="19">
        <f t="shared" si="2"/>
        <v>171.64</v>
      </c>
      <c r="G65" s="36" t="s">
        <v>37</v>
      </c>
      <c r="H65" s="23"/>
      <c r="I65" s="24"/>
    </row>
    <row r="66" spans="1:9" ht="15">
      <c r="A66" s="27"/>
      <c r="B66" s="14" t="s">
        <v>423</v>
      </c>
      <c r="C66" s="19" t="s">
        <v>22</v>
      </c>
      <c r="D66" s="21">
        <v>1</v>
      </c>
      <c r="E66" s="29">
        <v>171.64</v>
      </c>
      <c r="F66" s="19">
        <f t="shared" si="2"/>
        <v>171.64</v>
      </c>
      <c r="G66" s="74" t="s">
        <v>37</v>
      </c>
      <c r="H66" s="75"/>
      <c r="I66" s="76"/>
    </row>
    <row r="67" spans="1:9" ht="15">
      <c r="A67" s="27"/>
      <c r="B67" s="29" t="s">
        <v>422</v>
      </c>
      <c r="C67" s="19" t="s">
        <v>22</v>
      </c>
      <c r="D67" s="21">
        <v>2</v>
      </c>
      <c r="E67" s="29">
        <v>171.64</v>
      </c>
      <c r="F67" s="19">
        <f t="shared" si="2"/>
        <v>343.28</v>
      </c>
      <c r="G67" s="36" t="s">
        <v>37</v>
      </c>
      <c r="H67" s="23"/>
      <c r="I67" s="24"/>
    </row>
    <row r="68" spans="1:9" ht="13.5" customHeight="1">
      <c r="A68" s="16"/>
      <c r="B68" s="16" t="s">
        <v>21</v>
      </c>
      <c r="C68" s="16" t="s">
        <v>22</v>
      </c>
      <c r="D68" s="25">
        <f>SUM(D56:D67)</f>
        <v>14</v>
      </c>
      <c r="E68" s="16"/>
      <c r="F68" s="16">
        <f>SUM(F56:F67)</f>
        <v>2402.959999999999</v>
      </c>
      <c r="G68" s="77"/>
      <c r="H68" s="78"/>
      <c r="I68" s="79"/>
    </row>
    <row r="69" spans="1:9" ht="15.75" customHeight="1">
      <c r="A69" s="19"/>
      <c r="B69" s="80" t="s">
        <v>26</v>
      </c>
      <c r="C69" s="81"/>
      <c r="D69" s="81"/>
      <c r="E69" s="81"/>
      <c r="F69" s="81"/>
      <c r="G69" s="81"/>
      <c r="H69" s="81"/>
      <c r="I69" s="82"/>
    </row>
    <row r="70" spans="1:9" ht="15">
      <c r="A70" s="9"/>
      <c r="B70" s="14" t="s">
        <v>388</v>
      </c>
      <c r="C70" s="19" t="s">
        <v>22</v>
      </c>
      <c r="D70" s="21">
        <v>12</v>
      </c>
      <c r="E70" s="29">
        <v>178.13</v>
      </c>
      <c r="F70" s="19">
        <f aca="true" t="shared" si="3" ref="F70:F90">D70*E70</f>
        <v>2137.56</v>
      </c>
      <c r="G70" s="74" t="s">
        <v>60</v>
      </c>
      <c r="H70" s="75"/>
      <c r="I70" s="76"/>
    </row>
    <row r="71" spans="1:9" ht="15">
      <c r="A71" s="9"/>
      <c r="B71" s="14" t="s">
        <v>421</v>
      </c>
      <c r="C71" s="19" t="s">
        <v>22</v>
      </c>
      <c r="D71" s="28">
        <v>5</v>
      </c>
      <c r="E71" s="29">
        <v>178.13</v>
      </c>
      <c r="F71" s="19">
        <f t="shared" si="3"/>
        <v>890.65</v>
      </c>
      <c r="G71" s="74" t="s">
        <v>60</v>
      </c>
      <c r="H71" s="75"/>
      <c r="I71" s="76"/>
    </row>
    <row r="72" spans="1:9" ht="15">
      <c r="A72" s="9"/>
      <c r="B72" s="14" t="s">
        <v>427</v>
      </c>
      <c r="C72" s="19" t="s">
        <v>22</v>
      </c>
      <c r="D72" s="28">
        <v>3</v>
      </c>
      <c r="E72" s="29">
        <v>178.13</v>
      </c>
      <c r="F72" s="19">
        <f t="shared" si="3"/>
        <v>534.39</v>
      </c>
      <c r="G72" s="74" t="s">
        <v>60</v>
      </c>
      <c r="H72" s="75"/>
      <c r="I72" s="76"/>
    </row>
    <row r="73" spans="1:9" ht="15">
      <c r="A73" s="9"/>
      <c r="B73" s="14" t="s">
        <v>426</v>
      </c>
      <c r="C73" s="19" t="s">
        <v>22</v>
      </c>
      <c r="D73" s="28">
        <v>5</v>
      </c>
      <c r="E73" s="29">
        <v>178.13</v>
      </c>
      <c r="F73" s="19">
        <f t="shared" si="3"/>
        <v>890.65</v>
      </c>
      <c r="G73" s="74" t="s">
        <v>60</v>
      </c>
      <c r="H73" s="75"/>
      <c r="I73" s="76"/>
    </row>
    <row r="74" spans="1:9" ht="15">
      <c r="A74" s="9"/>
      <c r="B74" s="14" t="s">
        <v>436</v>
      </c>
      <c r="C74" s="19" t="s">
        <v>22</v>
      </c>
      <c r="D74" s="28">
        <v>1</v>
      </c>
      <c r="E74" s="29">
        <v>178.13</v>
      </c>
      <c r="F74" s="19">
        <f t="shared" si="3"/>
        <v>178.13</v>
      </c>
      <c r="G74" s="74" t="s">
        <v>53</v>
      </c>
      <c r="H74" s="75"/>
      <c r="I74" s="76"/>
    </row>
    <row r="75" spans="1:9" ht="15">
      <c r="A75" s="9"/>
      <c r="B75" s="14" t="s">
        <v>397</v>
      </c>
      <c r="C75" s="19" t="s">
        <v>22</v>
      </c>
      <c r="D75" s="28">
        <v>1</v>
      </c>
      <c r="E75" s="29">
        <v>178.13</v>
      </c>
      <c r="F75" s="19">
        <f t="shared" si="3"/>
        <v>178.13</v>
      </c>
      <c r="G75" s="74" t="s">
        <v>308</v>
      </c>
      <c r="H75" s="75"/>
      <c r="I75" s="76"/>
    </row>
    <row r="76" spans="1:9" ht="15">
      <c r="A76" s="9"/>
      <c r="B76" s="14" t="s">
        <v>385</v>
      </c>
      <c r="C76" s="19" t="s">
        <v>22</v>
      </c>
      <c r="D76" s="28">
        <v>1</v>
      </c>
      <c r="E76" s="29">
        <v>178.13</v>
      </c>
      <c r="F76" s="19">
        <f t="shared" si="3"/>
        <v>178.13</v>
      </c>
      <c r="G76" s="74" t="s">
        <v>437</v>
      </c>
      <c r="H76" s="75"/>
      <c r="I76" s="76"/>
    </row>
    <row r="77" spans="1:9" ht="15">
      <c r="A77" s="9"/>
      <c r="B77" s="14" t="s">
        <v>393</v>
      </c>
      <c r="C77" s="19" t="s">
        <v>22</v>
      </c>
      <c r="D77" s="28">
        <v>1</v>
      </c>
      <c r="E77" s="29">
        <v>178.13</v>
      </c>
      <c r="F77" s="19">
        <f t="shared" si="3"/>
        <v>178.13</v>
      </c>
      <c r="G77" s="74" t="s">
        <v>88</v>
      </c>
      <c r="H77" s="75"/>
      <c r="I77" s="76"/>
    </row>
    <row r="78" spans="1:9" ht="15">
      <c r="A78" s="9"/>
      <c r="B78" s="14" t="s">
        <v>395</v>
      </c>
      <c r="C78" s="19" t="s">
        <v>22</v>
      </c>
      <c r="D78" s="28">
        <v>1</v>
      </c>
      <c r="E78" s="29">
        <v>178.13</v>
      </c>
      <c r="F78" s="19">
        <f t="shared" si="3"/>
        <v>178.13</v>
      </c>
      <c r="G78" s="74" t="s">
        <v>88</v>
      </c>
      <c r="H78" s="75"/>
      <c r="I78" s="76"/>
    </row>
    <row r="79" spans="1:9" ht="15">
      <c r="A79" s="9"/>
      <c r="B79" s="14" t="s">
        <v>404</v>
      </c>
      <c r="C79" s="19" t="s">
        <v>22</v>
      </c>
      <c r="D79" s="31">
        <v>2</v>
      </c>
      <c r="E79" s="29">
        <v>178.13</v>
      </c>
      <c r="F79" s="19">
        <f t="shared" si="3"/>
        <v>356.26</v>
      </c>
      <c r="G79" s="74" t="s">
        <v>88</v>
      </c>
      <c r="H79" s="75"/>
      <c r="I79" s="76"/>
    </row>
    <row r="80" spans="1:9" ht="15">
      <c r="A80" s="9"/>
      <c r="B80" s="14" t="s">
        <v>418</v>
      </c>
      <c r="C80" s="19" t="s">
        <v>22</v>
      </c>
      <c r="D80" s="31">
        <v>45</v>
      </c>
      <c r="E80" s="29">
        <v>178.13</v>
      </c>
      <c r="F80" s="19">
        <f t="shared" si="3"/>
        <v>8015.849999999999</v>
      </c>
      <c r="G80" s="112" t="s">
        <v>19</v>
      </c>
      <c r="H80" s="93"/>
      <c r="I80" s="94"/>
    </row>
    <row r="81" spans="1:9" ht="15">
      <c r="A81" s="9"/>
      <c r="B81" s="14" t="s">
        <v>414</v>
      </c>
      <c r="C81" s="19" t="s">
        <v>22</v>
      </c>
      <c r="D81" s="31">
        <v>3</v>
      </c>
      <c r="E81" s="29">
        <v>178.13</v>
      </c>
      <c r="F81" s="19">
        <f t="shared" si="3"/>
        <v>534.39</v>
      </c>
      <c r="G81" s="74" t="s">
        <v>88</v>
      </c>
      <c r="H81" s="75"/>
      <c r="I81" s="76"/>
    </row>
    <row r="82" spans="1:9" ht="15">
      <c r="A82" s="9"/>
      <c r="B82" s="14" t="s">
        <v>172</v>
      </c>
      <c r="C82" s="19" t="s">
        <v>22</v>
      </c>
      <c r="D82" s="31">
        <v>1</v>
      </c>
      <c r="E82" s="29">
        <v>178.13</v>
      </c>
      <c r="F82" s="19">
        <f t="shared" si="3"/>
        <v>178.13</v>
      </c>
      <c r="G82" s="112" t="s">
        <v>19</v>
      </c>
      <c r="H82" s="93"/>
      <c r="I82" s="94"/>
    </row>
    <row r="83" spans="1:9" ht="15">
      <c r="A83" s="9"/>
      <c r="B83" s="14" t="s">
        <v>373</v>
      </c>
      <c r="C83" s="19" t="s">
        <v>22</v>
      </c>
      <c r="D83" s="31">
        <v>11</v>
      </c>
      <c r="E83" s="29">
        <v>178.13</v>
      </c>
      <c r="F83" s="19">
        <f t="shared" si="3"/>
        <v>1959.4299999999998</v>
      </c>
      <c r="G83" s="11" t="s">
        <v>413</v>
      </c>
      <c r="H83" s="44"/>
      <c r="I83" s="45"/>
    </row>
    <row r="84" spans="1:9" ht="15">
      <c r="A84" s="9"/>
      <c r="B84" s="14" t="s">
        <v>412</v>
      </c>
      <c r="C84" s="19" t="s">
        <v>22</v>
      </c>
      <c r="D84" s="31">
        <v>2</v>
      </c>
      <c r="E84" s="29">
        <v>178.13</v>
      </c>
      <c r="F84" s="19">
        <f t="shared" si="3"/>
        <v>356.26</v>
      </c>
      <c r="G84" s="112" t="s">
        <v>304</v>
      </c>
      <c r="H84" s="93"/>
      <c r="I84" s="94"/>
    </row>
    <row r="85" spans="1:9" ht="15">
      <c r="A85" s="9"/>
      <c r="B85" s="14" t="s">
        <v>245</v>
      </c>
      <c r="C85" s="19" t="s">
        <v>22</v>
      </c>
      <c r="D85" s="31">
        <v>3</v>
      </c>
      <c r="E85" s="29">
        <v>178.13</v>
      </c>
      <c r="F85" s="19">
        <f t="shared" si="3"/>
        <v>534.39</v>
      </c>
      <c r="G85" s="74" t="s">
        <v>88</v>
      </c>
      <c r="H85" s="75"/>
      <c r="I85" s="76"/>
    </row>
    <row r="86" spans="1:9" ht="15">
      <c r="A86" s="9"/>
      <c r="B86" s="14" t="s">
        <v>240</v>
      </c>
      <c r="C86" s="19" t="s">
        <v>22</v>
      </c>
      <c r="D86" s="31">
        <v>3</v>
      </c>
      <c r="E86" s="29">
        <v>178.13</v>
      </c>
      <c r="F86" s="19">
        <f t="shared" si="3"/>
        <v>534.39</v>
      </c>
      <c r="G86" s="112" t="s">
        <v>19</v>
      </c>
      <c r="H86" s="93"/>
      <c r="I86" s="94"/>
    </row>
    <row r="87" spans="1:9" ht="15">
      <c r="A87" s="9"/>
      <c r="B87" s="14" t="s">
        <v>234</v>
      </c>
      <c r="C87" s="19" t="s">
        <v>22</v>
      </c>
      <c r="D87" s="31">
        <v>2</v>
      </c>
      <c r="E87" s="29">
        <v>178.13</v>
      </c>
      <c r="F87" s="19">
        <f t="shared" si="3"/>
        <v>356.26</v>
      </c>
      <c r="G87" s="112" t="s">
        <v>19</v>
      </c>
      <c r="H87" s="93"/>
      <c r="I87" s="94"/>
    </row>
    <row r="88" spans="1:9" ht="15">
      <c r="A88" s="9"/>
      <c r="B88" s="14" t="s">
        <v>372</v>
      </c>
      <c r="C88" s="19" t="s">
        <v>22</v>
      </c>
      <c r="D88" s="31">
        <v>1</v>
      </c>
      <c r="E88" s="29">
        <v>178.13</v>
      </c>
      <c r="F88" s="19">
        <f t="shared" si="3"/>
        <v>178.13</v>
      </c>
      <c r="G88" s="11" t="s">
        <v>45</v>
      </c>
      <c r="H88" s="49"/>
      <c r="I88" s="50"/>
    </row>
    <row r="89" spans="1:9" ht="15">
      <c r="A89" s="9"/>
      <c r="B89" s="14" t="s">
        <v>451</v>
      </c>
      <c r="C89" s="19" t="s">
        <v>22</v>
      </c>
      <c r="D89" s="31">
        <v>2</v>
      </c>
      <c r="E89" s="29">
        <v>178.13</v>
      </c>
      <c r="F89" s="19">
        <f t="shared" si="3"/>
        <v>356.26</v>
      </c>
      <c r="G89" s="11" t="s">
        <v>45</v>
      </c>
      <c r="H89" s="44"/>
      <c r="I89" s="45"/>
    </row>
    <row r="90" spans="1:9" ht="15">
      <c r="A90" s="9"/>
      <c r="B90" s="14" t="s">
        <v>402</v>
      </c>
      <c r="C90" s="19" t="s">
        <v>22</v>
      </c>
      <c r="D90" s="31">
        <v>4</v>
      </c>
      <c r="E90" s="29">
        <v>178.13</v>
      </c>
      <c r="F90" s="19">
        <f t="shared" si="3"/>
        <v>712.52</v>
      </c>
      <c r="G90" s="112" t="s">
        <v>82</v>
      </c>
      <c r="H90" s="93"/>
      <c r="I90" s="94"/>
    </row>
    <row r="91" spans="1:9" ht="14.25" customHeight="1">
      <c r="A91" s="16"/>
      <c r="B91" s="16" t="s">
        <v>21</v>
      </c>
      <c r="C91" s="16" t="s">
        <v>22</v>
      </c>
      <c r="D91" s="25">
        <f>SUM(D70:D90)</f>
        <v>109</v>
      </c>
      <c r="E91" s="16"/>
      <c r="F91" s="16">
        <f>SUM(F70:F90)</f>
        <v>19416.169999999995</v>
      </c>
      <c r="G91" s="77"/>
      <c r="H91" s="78"/>
      <c r="I91" s="79"/>
    </row>
    <row r="92" spans="1:9" ht="15.75">
      <c r="A92" s="19"/>
      <c r="B92" s="80" t="s">
        <v>27</v>
      </c>
      <c r="C92" s="75"/>
      <c r="D92" s="75"/>
      <c r="E92" s="75"/>
      <c r="F92" s="75"/>
      <c r="G92" s="75"/>
      <c r="H92" s="75"/>
      <c r="I92" s="76"/>
    </row>
    <row r="93" spans="1:9" ht="15">
      <c r="A93" s="19"/>
      <c r="B93" s="14" t="s">
        <v>391</v>
      </c>
      <c r="C93" s="10" t="s">
        <v>22</v>
      </c>
      <c r="D93" s="28">
        <v>1</v>
      </c>
      <c r="E93" s="43">
        <v>158.94</v>
      </c>
      <c r="F93" s="10">
        <f>D93*E93</f>
        <v>158.94</v>
      </c>
      <c r="G93" s="111" t="s">
        <v>18</v>
      </c>
      <c r="H93" s="111"/>
      <c r="I93" s="111"/>
    </row>
    <row r="94" spans="1:9" ht="15.75">
      <c r="A94" s="16"/>
      <c r="B94" s="16" t="s">
        <v>23</v>
      </c>
      <c r="C94" s="16" t="s">
        <v>22</v>
      </c>
      <c r="D94" s="25">
        <f>SUM(D93:D93)</f>
        <v>1</v>
      </c>
      <c r="E94" s="16"/>
      <c r="F94" s="18">
        <f>SUM(F93:F93)</f>
        <v>158.94</v>
      </c>
      <c r="G94" s="77"/>
      <c r="H94" s="78"/>
      <c r="I94" s="79"/>
    </row>
    <row r="95" spans="1:9" ht="15.75">
      <c r="A95" s="19"/>
      <c r="B95" s="80" t="s">
        <v>63</v>
      </c>
      <c r="C95" s="75"/>
      <c r="D95" s="75"/>
      <c r="E95" s="75"/>
      <c r="F95" s="75"/>
      <c r="G95" s="75"/>
      <c r="H95" s="75"/>
      <c r="I95" s="76"/>
    </row>
    <row r="96" spans="1:9" ht="15">
      <c r="A96" s="19"/>
      <c r="B96" s="14" t="s">
        <v>409</v>
      </c>
      <c r="C96" s="19" t="s">
        <v>22</v>
      </c>
      <c r="D96" s="21">
        <v>1</v>
      </c>
      <c r="E96" s="43">
        <v>167.54</v>
      </c>
      <c r="F96" s="19">
        <f>D96*E96</f>
        <v>167.54</v>
      </c>
      <c r="G96" s="113" t="s">
        <v>410</v>
      </c>
      <c r="H96" s="114"/>
      <c r="I96" s="115"/>
    </row>
    <row r="97" spans="1:9" ht="15">
      <c r="A97" s="19"/>
      <c r="B97" s="14" t="s">
        <v>315</v>
      </c>
      <c r="C97" s="19" t="s">
        <v>22</v>
      </c>
      <c r="D97" s="21">
        <v>1</v>
      </c>
      <c r="E97" s="43">
        <v>167.54</v>
      </c>
      <c r="F97" s="19">
        <f>D97*E97</f>
        <v>167.54</v>
      </c>
      <c r="G97" s="46" t="s">
        <v>45</v>
      </c>
      <c r="H97" s="47"/>
      <c r="I97" s="48"/>
    </row>
    <row r="98" spans="1:9" ht="15.75">
      <c r="A98" s="16"/>
      <c r="B98" s="16" t="s">
        <v>23</v>
      </c>
      <c r="C98" s="16" t="s">
        <v>22</v>
      </c>
      <c r="D98" s="25">
        <f>SUM(D96:D97)</f>
        <v>2</v>
      </c>
      <c r="E98" s="16"/>
      <c r="F98" s="18">
        <f>SUM(F96:F97)</f>
        <v>335.08</v>
      </c>
      <c r="G98" s="77"/>
      <c r="H98" s="78"/>
      <c r="I98" s="79"/>
    </row>
    <row r="99" spans="1:9" ht="15.75">
      <c r="A99" s="19"/>
      <c r="B99" s="80" t="s">
        <v>47</v>
      </c>
      <c r="C99" s="75"/>
      <c r="D99" s="75"/>
      <c r="E99" s="75"/>
      <c r="F99" s="75"/>
      <c r="G99" s="75"/>
      <c r="H99" s="75"/>
      <c r="I99" s="76"/>
    </row>
    <row r="100" spans="1:9" ht="15">
      <c r="A100" s="19"/>
      <c r="B100" s="14" t="s">
        <v>170</v>
      </c>
      <c r="C100" s="19" t="s">
        <v>22</v>
      </c>
      <c r="D100" s="21">
        <v>1</v>
      </c>
      <c r="E100" s="29">
        <v>415</v>
      </c>
      <c r="F100" s="19">
        <f aca="true" t="shared" si="4" ref="F100:F105">D100*E100</f>
        <v>415</v>
      </c>
      <c r="G100" s="11" t="s">
        <v>381</v>
      </c>
      <c r="H100" s="12"/>
      <c r="I100" s="13"/>
    </row>
    <row r="101" spans="1:9" ht="15">
      <c r="A101" s="19"/>
      <c r="B101" s="14" t="s">
        <v>407</v>
      </c>
      <c r="C101" s="19" t="s">
        <v>22</v>
      </c>
      <c r="D101" s="21">
        <v>1</v>
      </c>
      <c r="E101" s="29">
        <v>415</v>
      </c>
      <c r="F101" s="19">
        <f t="shared" si="4"/>
        <v>415</v>
      </c>
      <c r="G101" s="11" t="s">
        <v>381</v>
      </c>
      <c r="H101" s="12"/>
      <c r="I101" s="13"/>
    </row>
    <row r="102" spans="1:9" ht="15">
      <c r="A102" s="19"/>
      <c r="B102" s="14" t="s">
        <v>379</v>
      </c>
      <c r="C102" s="19" t="s">
        <v>22</v>
      </c>
      <c r="D102" s="21">
        <v>11</v>
      </c>
      <c r="E102" s="29">
        <v>415</v>
      </c>
      <c r="F102" s="19">
        <f t="shared" si="4"/>
        <v>4565</v>
      </c>
      <c r="G102" s="11" t="s">
        <v>381</v>
      </c>
      <c r="H102" s="12"/>
      <c r="I102" s="13"/>
    </row>
    <row r="103" spans="1:9" ht="15">
      <c r="A103" s="19"/>
      <c r="B103" s="14" t="s">
        <v>442</v>
      </c>
      <c r="C103" s="19" t="s">
        <v>22</v>
      </c>
      <c r="D103" s="21">
        <v>2</v>
      </c>
      <c r="E103" s="29">
        <v>415</v>
      </c>
      <c r="F103" s="19">
        <f t="shared" si="4"/>
        <v>830</v>
      </c>
      <c r="G103" s="11" t="s">
        <v>381</v>
      </c>
      <c r="H103" s="12"/>
      <c r="I103" s="13"/>
    </row>
    <row r="104" spans="1:9" ht="15">
      <c r="A104" s="19"/>
      <c r="B104" s="14" t="s">
        <v>443</v>
      </c>
      <c r="C104" s="19" t="s">
        <v>22</v>
      </c>
      <c r="D104" s="21">
        <v>1</v>
      </c>
      <c r="E104" s="29">
        <v>4869.04</v>
      </c>
      <c r="F104" s="19">
        <f t="shared" si="4"/>
        <v>4869.04</v>
      </c>
      <c r="G104" s="11" t="s">
        <v>258</v>
      </c>
      <c r="H104" s="12"/>
      <c r="I104" s="13"/>
    </row>
    <row r="105" spans="1:9" ht="15">
      <c r="A105" s="19"/>
      <c r="B105" s="14" t="s">
        <v>444</v>
      </c>
      <c r="C105" s="19" t="s">
        <v>22</v>
      </c>
      <c r="D105" s="21">
        <v>1</v>
      </c>
      <c r="E105" s="29">
        <v>4869.04</v>
      </c>
      <c r="F105" s="19">
        <f t="shared" si="4"/>
        <v>4869.04</v>
      </c>
      <c r="G105" s="11" t="s">
        <v>258</v>
      </c>
      <c r="H105" s="12"/>
      <c r="I105" s="13"/>
    </row>
    <row r="106" spans="1:9" ht="15.75">
      <c r="A106" s="16"/>
      <c r="B106" s="16" t="s">
        <v>23</v>
      </c>
      <c r="C106" s="16" t="s">
        <v>22</v>
      </c>
      <c r="D106" s="25">
        <f>SUM(D100:D105)</f>
        <v>17</v>
      </c>
      <c r="E106" s="16"/>
      <c r="F106" s="18">
        <f>SUM(F100:F105)</f>
        <v>15963.080000000002</v>
      </c>
      <c r="G106" s="77"/>
      <c r="H106" s="78"/>
      <c r="I106" s="79"/>
    </row>
    <row r="107" spans="1:9" ht="16.5" customHeight="1">
      <c r="A107" s="19"/>
      <c r="B107" s="80" t="s">
        <v>29</v>
      </c>
      <c r="C107" s="75"/>
      <c r="D107" s="75"/>
      <c r="E107" s="75"/>
      <c r="F107" s="75"/>
      <c r="G107" s="75"/>
      <c r="H107" s="75"/>
      <c r="I107" s="76"/>
    </row>
    <row r="108" spans="1:9" ht="28.5" customHeight="1">
      <c r="A108" s="10"/>
      <c r="B108" s="14" t="s">
        <v>428</v>
      </c>
      <c r="C108" s="19" t="s">
        <v>22</v>
      </c>
      <c r="D108" s="21">
        <v>12</v>
      </c>
      <c r="E108" s="29">
        <v>582.6</v>
      </c>
      <c r="F108" s="19">
        <f aca="true" t="shared" si="5" ref="F108:F139">D108*E108</f>
        <v>6991.200000000001</v>
      </c>
      <c r="G108" s="74" t="s">
        <v>41</v>
      </c>
      <c r="H108" s="75"/>
      <c r="I108" s="76"/>
    </row>
    <row r="109" spans="1:9" ht="14.25" customHeight="1">
      <c r="A109" s="10"/>
      <c r="B109" s="30" t="s">
        <v>58</v>
      </c>
      <c r="C109" s="19" t="s">
        <v>56</v>
      </c>
      <c r="D109" s="21">
        <v>1.5</v>
      </c>
      <c r="E109" s="29">
        <v>139.08</v>
      </c>
      <c r="F109" s="19">
        <f t="shared" si="5"/>
        <v>208.62</v>
      </c>
      <c r="G109" s="22"/>
      <c r="H109" s="23"/>
      <c r="I109" s="24"/>
    </row>
    <row r="110" spans="1:9" ht="13.5" customHeight="1">
      <c r="A110" s="10"/>
      <c r="B110" s="30" t="s">
        <v>55</v>
      </c>
      <c r="C110" s="19" t="s">
        <v>22</v>
      </c>
      <c r="D110" s="21">
        <v>61</v>
      </c>
      <c r="E110" s="31">
        <v>11.45</v>
      </c>
      <c r="F110" s="19">
        <f t="shared" si="5"/>
        <v>698.4499999999999</v>
      </c>
      <c r="G110" s="22"/>
      <c r="H110" s="23"/>
      <c r="I110" s="24"/>
    </row>
    <row r="111" spans="1:9" ht="13.5" customHeight="1">
      <c r="A111" s="10"/>
      <c r="B111" s="30" t="s">
        <v>57</v>
      </c>
      <c r="C111" s="19" t="s">
        <v>56</v>
      </c>
      <c r="D111" s="21">
        <v>0.192</v>
      </c>
      <c r="E111" s="31">
        <v>601.77</v>
      </c>
      <c r="F111" s="19">
        <f t="shared" si="5"/>
        <v>115.53984</v>
      </c>
      <c r="G111" s="22"/>
      <c r="H111" s="23"/>
      <c r="I111" s="24"/>
    </row>
    <row r="112" spans="1:9" ht="13.5" customHeight="1">
      <c r="A112" s="10"/>
      <c r="B112" s="14" t="s">
        <v>445</v>
      </c>
      <c r="C112" s="19" t="s">
        <v>22</v>
      </c>
      <c r="D112" s="21">
        <v>6</v>
      </c>
      <c r="E112" s="29">
        <v>582.6</v>
      </c>
      <c r="F112" s="19">
        <f t="shared" si="5"/>
        <v>3495.6000000000004</v>
      </c>
      <c r="G112" s="74" t="s">
        <v>62</v>
      </c>
      <c r="H112" s="75"/>
      <c r="I112" s="76"/>
    </row>
    <row r="113" spans="1:9" ht="13.5" customHeight="1">
      <c r="A113" s="10"/>
      <c r="B113" s="14" t="s">
        <v>445</v>
      </c>
      <c r="C113" s="19" t="s">
        <v>22</v>
      </c>
      <c r="D113" s="21">
        <v>60</v>
      </c>
      <c r="E113" s="29">
        <v>582.6</v>
      </c>
      <c r="F113" s="19">
        <f t="shared" si="5"/>
        <v>34956</v>
      </c>
      <c r="G113" s="74" t="s">
        <v>41</v>
      </c>
      <c r="H113" s="75"/>
      <c r="I113" s="76"/>
    </row>
    <row r="114" spans="1:9" ht="13.5" customHeight="1">
      <c r="A114" s="10"/>
      <c r="B114" s="30" t="s">
        <v>55</v>
      </c>
      <c r="C114" s="19" t="s">
        <v>22</v>
      </c>
      <c r="D114" s="21">
        <v>24</v>
      </c>
      <c r="E114" s="31">
        <v>11.45</v>
      </c>
      <c r="F114" s="19">
        <f t="shared" si="5"/>
        <v>274.79999999999995</v>
      </c>
      <c r="G114" s="22"/>
      <c r="H114" s="23"/>
      <c r="I114" s="24"/>
    </row>
    <row r="115" spans="1:9" ht="13.5" customHeight="1">
      <c r="A115" s="10"/>
      <c r="B115" s="30" t="s">
        <v>57</v>
      </c>
      <c r="C115" s="19" t="s">
        <v>56</v>
      </c>
      <c r="D115" s="21">
        <v>0.384</v>
      </c>
      <c r="E115" s="31">
        <v>601.77</v>
      </c>
      <c r="F115" s="19">
        <f t="shared" si="5"/>
        <v>231.07968</v>
      </c>
      <c r="G115" s="22"/>
      <c r="H115" s="23"/>
      <c r="I115" s="24"/>
    </row>
    <row r="116" spans="1:9" ht="14.25" customHeight="1">
      <c r="A116" s="10"/>
      <c r="B116" s="30" t="s">
        <v>58</v>
      </c>
      <c r="C116" s="19" t="s">
        <v>56</v>
      </c>
      <c r="D116" s="21">
        <v>2.28</v>
      </c>
      <c r="E116" s="29">
        <v>139.08</v>
      </c>
      <c r="F116" s="19">
        <f t="shared" si="5"/>
        <v>317.1024</v>
      </c>
      <c r="G116" s="22"/>
      <c r="H116" s="23"/>
      <c r="I116" s="24"/>
    </row>
    <row r="117" spans="1:9" ht="13.5" customHeight="1">
      <c r="A117" s="10"/>
      <c r="B117" s="14" t="s">
        <v>406</v>
      </c>
      <c r="C117" s="19" t="s">
        <v>22</v>
      </c>
      <c r="D117" s="21">
        <v>1</v>
      </c>
      <c r="E117" s="29">
        <v>582.6</v>
      </c>
      <c r="F117" s="19">
        <f t="shared" si="5"/>
        <v>582.6</v>
      </c>
      <c r="G117" s="74" t="s">
        <v>30</v>
      </c>
      <c r="H117" s="75"/>
      <c r="I117" s="76"/>
    </row>
    <row r="118" spans="1:9" ht="13.5" customHeight="1">
      <c r="A118" s="10"/>
      <c r="B118" s="14" t="s">
        <v>406</v>
      </c>
      <c r="C118" s="19" t="s">
        <v>22</v>
      </c>
      <c r="D118" s="21">
        <v>1</v>
      </c>
      <c r="E118" s="29">
        <v>582.6</v>
      </c>
      <c r="F118" s="19">
        <f t="shared" si="5"/>
        <v>582.6</v>
      </c>
      <c r="G118" s="74" t="s">
        <v>31</v>
      </c>
      <c r="H118" s="75"/>
      <c r="I118" s="76"/>
    </row>
    <row r="119" spans="1:9" ht="13.5" customHeight="1">
      <c r="A119" s="10"/>
      <c r="B119" s="14" t="s">
        <v>406</v>
      </c>
      <c r="C119" s="19" t="s">
        <v>22</v>
      </c>
      <c r="D119" s="21">
        <v>4</v>
      </c>
      <c r="E119" s="29">
        <v>582.6</v>
      </c>
      <c r="F119" s="19">
        <f t="shared" si="5"/>
        <v>2330.4</v>
      </c>
      <c r="G119" s="74" t="s">
        <v>41</v>
      </c>
      <c r="H119" s="75"/>
      <c r="I119" s="76"/>
    </row>
    <row r="120" spans="1:9" ht="13.5" customHeight="1">
      <c r="A120" s="10"/>
      <c r="B120" s="30" t="s">
        <v>55</v>
      </c>
      <c r="C120" s="19" t="s">
        <v>22</v>
      </c>
      <c r="D120" s="21">
        <v>12</v>
      </c>
      <c r="E120" s="31">
        <v>11.45</v>
      </c>
      <c r="F120" s="19">
        <f t="shared" si="5"/>
        <v>137.39999999999998</v>
      </c>
      <c r="G120" s="22"/>
      <c r="H120" s="23"/>
      <c r="I120" s="24"/>
    </row>
    <row r="121" spans="1:9" ht="13.5" customHeight="1">
      <c r="A121" s="10"/>
      <c r="B121" s="30" t="s">
        <v>57</v>
      </c>
      <c r="C121" s="19" t="s">
        <v>56</v>
      </c>
      <c r="D121" s="21">
        <v>0.192</v>
      </c>
      <c r="E121" s="31">
        <v>601.77</v>
      </c>
      <c r="F121" s="19">
        <f t="shared" si="5"/>
        <v>115.53984</v>
      </c>
      <c r="G121" s="22"/>
      <c r="H121" s="23"/>
      <c r="I121" s="24"/>
    </row>
    <row r="122" spans="1:9" ht="14.25" customHeight="1">
      <c r="A122" s="10"/>
      <c r="B122" s="30" t="s">
        <v>58</v>
      </c>
      <c r="C122" s="19" t="s">
        <v>56</v>
      </c>
      <c r="D122" s="21">
        <v>0.495</v>
      </c>
      <c r="E122" s="29">
        <v>139.08</v>
      </c>
      <c r="F122" s="19">
        <f t="shared" si="5"/>
        <v>68.8446</v>
      </c>
      <c r="G122" s="22"/>
      <c r="H122" s="23"/>
      <c r="I122" s="24"/>
    </row>
    <row r="123" spans="1:9" ht="13.5" customHeight="1">
      <c r="A123" s="10"/>
      <c r="B123" s="14" t="s">
        <v>376</v>
      </c>
      <c r="C123" s="19" t="s">
        <v>22</v>
      </c>
      <c r="D123" s="21">
        <v>1</v>
      </c>
      <c r="E123" s="29">
        <v>582.6</v>
      </c>
      <c r="F123" s="19">
        <f t="shared" si="5"/>
        <v>582.6</v>
      </c>
      <c r="G123" s="74" t="s">
        <v>30</v>
      </c>
      <c r="H123" s="75"/>
      <c r="I123" s="76"/>
    </row>
    <row r="124" spans="1:9" ht="13.5" customHeight="1">
      <c r="A124" s="10"/>
      <c r="B124" s="14" t="s">
        <v>376</v>
      </c>
      <c r="C124" s="19" t="s">
        <v>22</v>
      </c>
      <c r="D124" s="21">
        <v>1</v>
      </c>
      <c r="E124" s="29">
        <v>582.6</v>
      </c>
      <c r="F124" s="19">
        <f t="shared" si="5"/>
        <v>582.6</v>
      </c>
      <c r="G124" s="74" t="s">
        <v>31</v>
      </c>
      <c r="H124" s="75"/>
      <c r="I124" s="76"/>
    </row>
    <row r="125" spans="1:9" ht="13.5" customHeight="1">
      <c r="A125" s="10"/>
      <c r="B125" s="14" t="s">
        <v>376</v>
      </c>
      <c r="C125" s="19" t="s">
        <v>22</v>
      </c>
      <c r="D125" s="21">
        <v>10</v>
      </c>
      <c r="E125" s="29">
        <v>582.6</v>
      </c>
      <c r="F125" s="19">
        <f t="shared" si="5"/>
        <v>5826</v>
      </c>
      <c r="G125" s="74" t="s">
        <v>41</v>
      </c>
      <c r="H125" s="75"/>
      <c r="I125" s="76"/>
    </row>
    <row r="126" spans="1:9" ht="13.5" customHeight="1">
      <c r="A126" s="10"/>
      <c r="B126" s="30" t="s">
        <v>55</v>
      </c>
      <c r="C126" s="19" t="s">
        <v>22</v>
      </c>
      <c r="D126" s="21">
        <v>18</v>
      </c>
      <c r="E126" s="31">
        <v>11.45</v>
      </c>
      <c r="F126" s="19">
        <f t="shared" si="5"/>
        <v>206.1</v>
      </c>
      <c r="G126" s="22"/>
      <c r="H126" s="23"/>
      <c r="I126" s="24"/>
    </row>
    <row r="127" spans="1:9" ht="13.5" customHeight="1">
      <c r="A127" s="10"/>
      <c r="B127" s="30" t="s">
        <v>57</v>
      </c>
      <c r="C127" s="19" t="s">
        <v>56</v>
      </c>
      <c r="D127" s="21">
        <v>0.16</v>
      </c>
      <c r="E127" s="31">
        <v>601.77</v>
      </c>
      <c r="F127" s="19">
        <f t="shared" si="5"/>
        <v>96.2832</v>
      </c>
      <c r="G127" s="22"/>
      <c r="H127" s="23"/>
      <c r="I127" s="24"/>
    </row>
    <row r="128" spans="1:9" ht="14.25" customHeight="1">
      <c r="A128" s="10"/>
      <c r="B128" s="30" t="s">
        <v>58</v>
      </c>
      <c r="C128" s="19" t="s">
        <v>56</v>
      </c>
      <c r="D128" s="21">
        <v>1.24</v>
      </c>
      <c r="E128" s="29">
        <v>139.08</v>
      </c>
      <c r="F128" s="19">
        <f t="shared" si="5"/>
        <v>172.4592</v>
      </c>
      <c r="G128" s="22"/>
      <c r="H128" s="23"/>
      <c r="I128" s="24"/>
    </row>
    <row r="129" spans="1:9" ht="13.5" customHeight="1">
      <c r="A129" s="10"/>
      <c r="B129" s="14" t="s">
        <v>378</v>
      </c>
      <c r="C129" s="19" t="s">
        <v>22</v>
      </c>
      <c r="D129" s="21">
        <v>1</v>
      </c>
      <c r="E129" s="29">
        <v>582.6</v>
      </c>
      <c r="F129" s="19">
        <f t="shared" si="5"/>
        <v>582.6</v>
      </c>
      <c r="G129" s="74" t="s">
        <v>30</v>
      </c>
      <c r="H129" s="75"/>
      <c r="I129" s="76"/>
    </row>
    <row r="130" spans="1:9" ht="13.5" customHeight="1">
      <c r="A130" s="10"/>
      <c r="B130" s="14" t="s">
        <v>378</v>
      </c>
      <c r="C130" s="19" t="s">
        <v>22</v>
      </c>
      <c r="D130" s="21">
        <v>1</v>
      </c>
      <c r="E130" s="29">
        <v>582.6</v>
      </c>
      <c r="F130" s="19">
        <f t="shared" si="5"/>
        <v>582.6</v>
      </c>
      <c r="G130" s="74" t="s">
        <v>62</v>
      </c>
      <c r="H130" s="75"/>
      <c r="I130" s="76"/>
    </row>
    <row r="131" spans="1:9" ht="13.5" customHeight="1">
      <c r="A131" s="10"/>
      <c r="B131" s="14" t="s">
        <v>378</v>
      </c>
      <c r="C131" s="19" t="s">
        <v>22</v>
      </c>
      <c r="D131" s="21">
        <v>10</v>
      </c>
      <c r="E131" s="29">
        <v>582.6</v>
      </c>
      <c r="F131" s="19">
        <f t="shared" si="5"/>
        <v>5826</v>
      </c>
      <c r="G131" s="74" t="s">
        <v>41</v>
      </c>
      <c r="H131" s="75"/>
      <c r="I131" s="76"/>
    </row>
    <row r="132" spans="1:9" ht="13.5" customHeight="1">
      <c r="A132" s="10"/>
      <c r="B132" s="30" t="s">
        <v>55</v>
      </c>
      <c r="C132" s="19" t="s">
        <v>22</v>
      </c>
      <c r="D132" s="21">
        <v>18</v>
      </c>
      <c r="E132" s="31">
        <v>11.45</v>
      </c>
      <c r="F132" s="19">
        <f t="shared" si="5"/>
        <v>206.1</v>
      </c>
      <c r="G132" s="22"/>
      <c r="H132" s="23"/>
      <c r="I132" s="24"/>
    </row>
    <row r="133" spans="1:9" ht="14.25" customHeight="1">
      <c r="A133" s="10"/>
      <c r="B133" s="30" t="s">
        <v>58</v>
      </c>
      <c r="C133" s="19" t="s">
        <v>56</v>
      </c>
      <c r="D133" s="21">
        <v>1.24</v>
      </c>
      <c r="E133" s="29">
        <v>139.08</v>
      </c>
      <c r="F133" s="19">
        <f t="shared" si="5"/>
        <v>172.4592</v>
      </c>
      <c r="G133" s="22"/>
      <c r="H133" s="23"/>
      <c r="I133" s="24"/>
    </row>
    <row r="134" spans="1:9" ht="13.5" customHeight="1">
      <c r="A134" s="10"/>
      <c r="B134" s="30" t="s">
        <v>57</v>
      </c>
      <c r="C134" s="19" t="s">
        <v>56</v>
      </c>
      <c r="D134" s="21">
        <v>0.16</v>
      </c>
      <c r="E134" s="31">
        <v>601.77</v>
      </c>
      <c r="F134" s="19">
        <f t="shared" si="5"/>
        <v>96.2832</v>
      </c>
      <c r="G134" s="22"/>
      <c r="H134" s="23"/>
      <c r="I134" s="24"/>
    </row>
    <row r="135" spans="1:9" ht="13.5" customHeight="1">
      <c r="A135" s="10"/>
      <c r="B135" s="14" t="s">
        <v>441</v>
      </c>
      <c r="C135" s="19" t="s">
        <v>22</v>
      </c>
      <c r="D135" s="21">
        <v>3</v>
      </c>
      <c r="E135" s="29">
        <v>582.6</v>
      </c>
      <c r="F135" s="19">
        <f t="shared" si="5"/>
        <v>1747.8000000000002</v>
      </c>
      <c r="G135" s="74" t="s">
        <v>30</v>
      </c>
      <c r="H135" s="75"/>
      <c r="I135" s="76"/>
    </row>
    <row r="136" spans="1:9" ht="13.5" customHeight="1">
      <c r="A136" s="10"/>
      <c r="B136" s="14" t="s">
        <v>441</v>
      </c>
      <c r="C136" s="19" t="s">
        <v>22</v>
      </c>
      <c r="D136" s="21">
        <v>30</v>
      </c>
      <c r="E136" s="29">
        <v>582.6</v>
      </c>
      <c r="F136" s="19">
        <f t="shared" si="5"/>
        <v>17478</v>
      </c>
      <c r="G136" s="74" t="s">
        <v>41</v>
      </c>
      <c r="H136" s="75"/>
      <c r="I136" s="76"/>
    </row>
    <row r="137" spans="1:9" ht="13.5" customHeight="1">
      <c r="A137" s="10"/>
      <c r="B137" s="30" t="s">
        <v>55</v>
      </c>
      <c r="C137" s="19" t="s">
        <v>22</v>
      </c>
      <c r="D137" s="21">
        <v>4</v>
      </c>
      <c r="E137" s="31">
        <v>11.45</v>
      </c>
      <c r="F137" s="19">
        <f t="shared" si="5"/>
        <v>45.8</v>
      </c>
      <c r="G137" s="22"/>
      <c r="H137" s="23"/>
      <c r="I137" s="24"/>
    </row>
    <row r="138" spans="1:9" ht="14.25" customHeight="1">
      <c r="A138" s="10"/>
      <c r="B138" s="30" t="s">
        <v>58</v>
      </c>
      <c r="C138" s="19" t="s">
        <v>56</v>
      </c>
      <c r="D138" s="21">
        <v>3.72</v>
      </c>
      <c r="E138" s="29">
        <v>139.08</v>
      </c>
      <c r="F138" s="19">
        <f t="shared" si="5"/>
        <v>517.3776</v>
      </c>
      <c r="G138" s="22"/>
      <c r="H138" s="23"/>
      <c r="I138" s="24"/>
    </row>
    <row r="139" spans="1:9" ht="13.5" customHeight="1">
      <c r="A139" s="10"/>
      <c r="B139" s="30" t="s">
        <v>57</v>
      </c>
      <c r="C139" s="19" t="s">
        <v>56</v>
      </c>
      <c r="D139" s="21">
        <v>0.32</v>
      </c>
      <c r="E139" s="31">
        <v>601.77</v>
      </c>
      <c r="F139" s="19">
        <f t="shared" si="5"/>
        <v>192.5664</v>
      </c>
      <c r="G139" s="22"/>
      <c r="H139" s="23"/>
      <c r="I139" s="24"/>
    </row>
    <row r="140" spans="1:9" ht="15.75">
      <c r="A140" s="16"/>
      <c r="B140" s="16" t="s">
        <v>21</v>
      </c>
      <c r="C140" s="16"/>
      <c r="D140" s="25">
        <f>D136+D135+D131+D130+D129+D125+D124+D123+D119+D118+D117+D113+D112+D108</f>
        <v>141</v>
      </c>
      <c r="E140" s="16"/>
      <c r="F140" s="18">
        <f>SUM(F108:F139)</f>
        <v>86019.40516000001</v>
      </c>
      <c r="G140" s="77"/>
      <c r="H140" s="78"/>
      <c r="I140" s="79"/>
    </row>
    <row r="141" spans="1:9" ht="15.75">
      <c r="A141" s="19"/>
      <c r="B141" s="80" t="s">
        <v>503</v>
      </c>
      <c r="C141" s="75"/>
      <c r="D141" s="75"/>
      <c r="E141" s="75"/>
      <c r="F141" s="75"/>
      <c r="G141" s="75"/>
      <c r="H141" s="75"/>
      <c r="I141" s="76"/>
    </row>
    <row r="142" spans="1:9" ht="15">
      <c r="A142" s="19"/>
      <c r="B142" s="14" t="s">
        <v>242</v>
      </c>
      <c r="C142" s="19" t="s">
        <v>22</v>
      </c>
      <c r="D142" s="21">
        <v>23</v>
      </c>
      <c r="E142" s="29">
        <v>240.63</v>
      </c>
      <c r="F142" s="19">
        <f>D142*E142</f>
        <v>5534.49</v>
      </c>
      <c r="G142" s="11"/>
      <c r="H142" s="12"/>
      <c r="I142" s="13"/>
    </row>
    <row r="143" spans="1:9" ht="15.75">
      <c r="A143" s="16"/>
      <c r="B143" s="16" t="s">
        <v>23</v>
      </c>
      <c r="C143" s="16" t="s">
        <v>22</v>
      </c>
      <c r="D143" s="25">
        <f>SUM(D142:D142)</f>
        <v>23</v>
      </c>
      <c r="E143" s="16"/>
      <c r="F143" s="18">
        <f>SUM(F142:F142)</f>
        <v>5534.49</v>
      </c>
      <c r="G143" s="77"/>
      <c r="H143" s="78"/>
      <c r="I143" s="79"/>
    </row>
    <row r="144" spans="1:9" ht="15.75">
      <c r="A144" s="32"/>
      <c r="B144" s="32" t="s">
        <v>32</v>
      </c>
      <c r="C144" s="32"/>
      <c r="D144" s="41"/>
      <c r="E144" s="32"/>
      <c r="F144" s="33">
        <f>F140+F106+F98+F94+F91+F68+F54+F50+F30+F143</f>
        <v>512729.67016000004</v>
      </c>
      <c r="G144" s="89"/>
      <c r="H144" s="90"/>
      <c r="I144" s="91"/>
    </row>
    <row r="145" spans="1:9" ht="15.75">
      <c r="A145" s="34"/>
      <c r="B145" s="35" t="s">
        <v>33</v>
      </c>
      <c r="C145" s="35"/>
      <c r="D145" s="35"/>
      <c r="E145" s="35"/>
      <c r="F145" s="35"/>
      <c r="G145" s="35"/>
      <c r="H145" s="35"/>
      <c r="I145" s="34"/>
    </row>
    <row r="146" spans="1:9" ht="15.75">
      <c r="A146" s="34"/>
      <c r="B146" s="35" t="s">
        <v>34</v>
      </c>
      <c r="C146" s="35"/>
      <c r="D146" s="35"/>
      <c r="E146" s="35"/>
      <c r="F146" s="35"/>
      <c r="G146" s="35" t="s">
        <v>35</v>
      </c>
      <c r="H146" s="35"/>
      <c r="I146" s="34"/>
    </row>
    <row r="147" spans="2:8" ht="12.75">
      <c r="B147" s="1"/>
      <c r="C147" s="1"/>
      <c r="D147" s="1"/>
      <c r="E147" s="1"/>
      <c r="F147" s="1"/>
      <c r="G147" s="1"/>
      <c r="H147" s="1"/>
    </row>
  </sheetData>
  <sheetProtection/>
  <mergeCells count="72">
    <mergeCell ref="G30:I30"/>
    <mergeCell ref="B31:I31"/>
    <mergeCell ref="G32:I32"/>
    <mergeCell ref="G40:I40"/>
    <mergeCell ref="A1:I1"/>
    <mergeCell ref="A2:I2"/>
    <mergeCell ref="A3:I3"/>
    <mergeCell ref="G4:I4"/>
    <mergeCell ref="G5:I5"/>
    <mergeCell ref="B7:I7"/>
    <mergeCell ref="G33:I33"/>
    <mergeCell ref="G34:I34"/>
    <mergeCell ref="G36:I36"/>
    <mergeCell ref="G37:I37"/>
    <mergeCell ref="G39:I39"/>
    <mergeCell ref="G41:I41"/>
    <mergeCell ref="G42:I42"/>
    <mergeCell ref="G50:I50"/>
    <mergeCell ref="B51:I51"/>
    <mergeCell ref="G54:I54"/>
    <mergeCell ref="B55:I55"/>
    <mergeCell ref="G63:I63"/>
    <mergeCell ref="G77:I77"/>
    <mergeCell ref="G78:I78"/>
    <mergeCell ref="G80:I80"/>
    <mergeCell ref="G64:I64"/>
    <mergeCell ref="G68:I68"/>
    <mergeCell ref="B69:I69"/>
    <mergeCell ref="G66:I66"/>
    <mergeCell ref="G70:I70"/>
    <mergeCell ref="G71:I71"/>
    <mergeCell ref="G79:I79"/>
    <mergeCell ref="B92:I92"/>
    <mergeCell ref="B95:I95"/>
    <mergeCell ref="G96:I96"/>
    <mergeCell ref="G72:I72"/>
    <mergeCell ref="G73:I73"/>
    <mergeCell ref="G74:I74"/>
    <mergeCell ref="G86:I86"/>
    <mergeCell ref="G87:I87"/>
    <mergeCell ref="G75:I75"/>
    <mergeCell ref="G76:I76"/>
    <mergeCell ref="G94:I94"/>
    <mergeCell ref="G144:I144"/>
    <mergeCell ref="G135:I135"/>
    <mergeCell ref="G136:I136"/>
    <mergeCell ref="G140:I140"/>
    <mergeCell ref="G81:I81"/>
    <mergeCell ref="G118:I118"/>
    <mergeCell ref="G119:I119"/>
    <mergeCell ref="G91:I91"/>
    <mergeCell ref="B99:I99"/>
    <mergeCell ref="G117:I117"/>
    <mergeCell ref="B107:I107"/>
    <mergeCell ref="G108:I108"/>
    <mergeCell ref="G90:I90"/>
    <mergeCell ref="G106:I106"/>
    <mergeCell ref="G82:I82"/>
    <mergeCell ref="G84:I84"/>
    <mergeCell ref="G85:I85"/>
    <mergeCell ref="G98:I98"/>
    <mergeCell ref="G93:I93"/>
    <mergeCell ref="B141:I141"/>
    <mergeCell ref="G143:I143"/>
    <mergeCell ref="G129:I129"/>
    <mergeCell ref="G130:I130"/>
    <mergeCell ref="G131:I131"/>
    <mergeCell ref="G112:I112"/>
    <mergeCell ref="G113:I113"/>
    <mergeCell ref="G123:I123"/>
    <mergeCell ref="G124:I124"/>
    <mergeCell ref="G125:I125"/>
  </mergeCells>
  <printOptions/>
  <pageMargins left="0.28" right="0.18" top="0.22" bottom="0.23" header="0.2" footer="0.2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Shitkina</cp:lastModifiedBy>
  <cp:lastPrinted>2012-05-10T01:30:00Z</cp:lastPrinted>
  <dcterms:created xsi:type="dcterms:W3CDTF">1996-10-08T23:32:33Z</dcterms:created>
  <dcterms:modified xsi:type="dcterms:W3CDTF">2015-03-26T09:47:54Z</dcterms:modified>
  <cp:category/>
  <cp:version/>
  <cp:contentType/>
  <cp:contentStatus/>
</cp:coreProperties>
</file>