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720" windowHeight="7365" firstSheet="7" activeTab="13"/>
  </bookViews>
  <sheets>
    <sheet name="Январь общ 11" sheetId="1" r:id="rId1"/>
    <sheet name="Декабрь общ " sheetId="2" r:id="rId2"/>
    <sheet name="Ноябрь общ " sheetId="3" r:id="rId3"/>
    <sheet name="Октябрь общ " sheetId="4" r:id="rId4"/>
    <sheet name="Сентябрь общ" sheetId="5" r:id="rId5"/>
    <sheet name="Авг общ." sheetId="6" r:id="rId6"/>
    <sheet name="Июль общ." sheetId="7" r:id="rId7"/>
    <sheet name="Июнь общ." sheetId="8" r:id="rId8"/>
    <sheet name="Май общ." sheetId="9" r:id="rId9"/>
    <sheet name="Апрель общ." sheetId="10" r:id="rId10"/>
    <sheet name="Март общ." sheetId="11" r:id="rId11"/>
    <sheet name="Февраль общ." sheetId="12" r:id="rId12"/>
    <sheet name="Декабрь общ. " sheetId="13" r:id="rId13"/>
    <sheet name="Январь общ." sheetId="14" r:id="rId14"/>
  </sheets>
  <definedNames>
    <definedName name="_xlnm.Print_Titles" localSheetId="5">'Авг общ.'!$4:$5</definedName>
    <definedName name="_xlnm.Print_Titles" localSheetId="9">'Апрель общ.'!$4:$5</definedName>
    <definedName name="_xlnm.Print_Titles" localSheetId="1">'Декабрь общ '!$4:$5</definedName>
    <definedName name="_xlnm.Print_Titles" localSheetId="12">'Декабрь общ. '!$4:$5</definedName>
    <definedName name="_xlnm.Print_Titles" localSheetId="6">'Июль общ.'!$4:$5</definedName>
    <definedName name="_xlnm.Print_Titles" localSheetId="7">'Июнь общ.'!$4:$5</definedName>
    <definedName name="_xlnm.Print_Titles" localSheetId="8">'Май общ.'!$4:$5</definedName>
    <definedName name="_xlnm.Print_Titles" localSheetId="10">'Март общ.'!$4:$5</definedName>
    <definedName name="_xlnm.Print_Titles" localSheetId="2">'Ноябрь общ '!$4:$5</definedName>
    <definedName name="_xlnm.Print_Titles" localSheetId="3">'Октябрь общ '!$4:$5</definedName>
    <definedName name="_xlnm.Print_Titles" localSheetId="4">'Сентябрь общ'!$4:$5</definedName>
    <definedName name="_xlnm.Print_Titles" localSheetId="11">'Февраль общ.'!$4:$5</definedName>
    <definedName name="_xlnm.Print_Titles" localSheetId="0">'Январь общ 11'!$4:$5</definedName>
    <definedName name="_xlnm.Print_Titles" localSheetId="13">'Январь общ.'!$4:$5</definedName>
  </definedNames>
  <calcPr fullCalcOnLoad="1"/>
</workbook>
</file>

<file path=xl/comments9.xml><?xml version="1.0" encoding="utf-8"?>
<comments xmlns="http://schemas.openxmlformats.org/spreadsheetml/2006/main">
  <authors>
    <author>Salabai</author>
  </authors>
  <commentList>
    <comment ref="B70" authorId="0">
      <text>
        <r>
          <rPr>
            <b/>
            <sz val="8"/>
            <rFont val="Tahoma"/>
            <family val="2"/>
          </rPr>
          <t>Salabai:</t>
        </r>
        <r>
          <rPr>
            <sz val="8"/>
            <rFont val="Tahoma"/>
            <family val="2"/>
          </rPr>
          <t xml:space="preserve">
распоряжение Панюхно</t>
        </r>
      </text>
    </comment>
    <comment ref="B78" authorId="0">
      <text>
        <r>
          <rPr>
            <b/>
            <sz val="8"/>
            <rFont val="Tahoma"/>
            <family val="2"/>
          </rPr>
          <t>Salabai:</t>
        </r>
        <r>
          <rPr>
            <sz val="8"/>
            <rFont val="Tahoma"/>
            <family val="2"/>
          </rPr>
          <t xml:space="preserve">
распоряжение Панюхно</t>
        </r>
      </text>
    </comment>
    <comment ref="B60" authorId="0">
      <text>
        <r>
          <rPr>
            <b/>
            <sz val="8"/>
            <rFont val="Tahoma"/>
            <family val="2"/>
          </rPr>
          <t>Salabai:</t>
        </r>
        <r>
          <rPr>
            <sz val="8"/>
            <rFont val="Tahoma"/>
            <family val="2"/>
          </rPr>
          <t xml:space="preserve">
распоряжение Панюхно</t>
        </r>
      </text>
    </comment>
  </commentList>
</comments>
</file>

<file path=xl/sharedStrings.xml><?xml version="1.0" encoding="utf-8"?>
<sst xmlns="http://schemas.openxmlformats.org/spreadsheetml/2006/main" count="3100" uniqueCount="821">
  <si>
    <t>Молодёжный,25-812</t>
  </si>
  <si>
    <t>Молодёжный,25-505,812</t>
  </si>
  <si>
    <t>Металлургов,29-415</t>
  </si>
  <si>
    <t>Молодежный,5-817,135</t>
  </si>
  <si>
    <t>Металлургов,19-918</t>
  </si>
  <si>
    <t>Металлургов,25-415,404,528</t>
  </si>
  <si>
    <t>Молодёжный,1-429</t>
  </si>
  <si>
    <t>Молодёжный,1-332,333,828,812,429</t>
  </si>
  <si>
    <t>Молодежный,5-614,407,514</t>
  </si>
  <si>
    <t>Котульского,6-409</t>
  </si>
  <si>
    <t>Орджоникидзе,19-226</t>
  </si>
  <si>
    <t>Комсомольская,49в-501,522,534,207,802,531</t>
  </si>
  <si>
    <t>Молодёжный,15-ст №16,18</t>
  </si>
  <si>
    <t>Молодёжный,15-ст.№16,18</t>
  </si>
  <si>
    <t>Молодёжный,15-ст №16</t>
  </si>
  <si>
    <t>Молодёжный,11-7,8эт,вахта,216</t>
  </si>
  <si>
    <t>Молодёжный,5-204,325</t>
  </si>
  <si>
    <t>ревизия  ЩЭ</t>
  </si>
  <si>
    <t>Комсомольская,26-каб.зав.,1эт</t>
  </si>
  <si>
    <t>Металлургов,25-216, 904, 915, 603</t>
  </si>
  <si>
    <t>Комсомольская 49в-522</t>
  </si>
  <si>
    <t>Котульского 6,-232</t>
  </si>
  <si>
    <t>Металлургов,25-915, 603</t>
  </si>
  <si>
    <t>Орджоникидзе,19-322</t>
  </si>
  <si>
    <t>Молодежный 15-123</t>
  </si>
  <si>
    <t>Котульского,6-918,901,836</t>
  </si>
  <si>
    <t>Ленина 46-505</t>
  </si>
  <si>
    <t>Талнахская,67-323</t>
  </si>
  <si>
    <t>Михайличенко,6-425,610</t>
  </si>
  <si>
    <t xml:space="preserve">Молодежный,25-938 </t>
  </si>
  <si>
    <t>Молодежный,25-604</t>
  </si>
  <si>
    <t>Молодёжный,25-1эт.б/кр</t>
  </si>
  <si>
    <t>Металлургов,29-706</t>
  </si>
  <si>
    <t>Дзержинского,6</t>
  </si>
  <si>
    <t>Талнахская,67-4,5эт.</t>
  </si>
  <si>
    <t>мотнаж розеток</t>
  </si>
  <si>
    <t>Талнахская,67-301,3,4эт.</t>
  </si>
  <si>
    <t>Комсомольская,49в-2эт.умыв.,к.234</t>
  </si>
  <si>
    <t>Дзержинского,6-87</t>
  </si>
  <si>
    <t>Молодёжный,11-522</t>
  </si>
  <si>
    <t>Молодёжный,15-2,3,4,7эт.л/к</t>
  </si>
  <si>
    <t>Севастопольская 13-805</t>
  </si>
  <si>
    <t>Ревизия ЩЭ</t>
  </si>
  <si>
    <t>Лауреатов,31-909</t>
  </si>
  <si>
    <t>Котульского,6-231</t>
  </si>
  <si>
    <t>Металлургов,19-</t>
  </si>
  <si>
    <t>Металлургов,25-</t>
  </si>
  <si>
    <t>Металлургов,29-124</t>
  </si>
  <si>
    <t>Молодежный,5-713</t>
  </si>
  <si>
    <t>Молодежный,15-411</t>
  </si>
  <si>
    <t>Дзержинского.6-52</t>
  </si>
  <si>
    <t>Орджоникидзе,19-327</t>
  </si>
  <si>
    <t xml:space="preserve">Металлургов,19-219б, 521, </t>
  </si>
  <si>
    <t>Металлургов,29-218, 715, 729, 729, 127, 736</t>
  </si>
  <si>
    <t xml:space="preserve">Молодёжный,1-331, 224а, </t>
  </si>
  <si>
    <t>Молодёжный,5-923, 133, 817а, 103, 711</t>
  </si>
  <si>
    <t>Молодёжный,11-606, 442</t>
  </si>
  <si>
    <t>Молодёжный,15-411, 514</t>
  </si>
  <si>
    <t>Молодёжный,5-314, 103, 737</t>
  </si>
  <si>
    <t>Котульского,6-221, 231</t>
  </si>
  <si>
    <t>Молодёжный,25-502, 914</t>
  </si>
  <si>
    <t>Комсомольская 49в-218, 220, 429</t>
  </si>
  <si>
    <t>Лауреатов, 48-206</t>
  </si>
  <si>
    <t>Лауреатов 31-702, 820, 111, 517</t>
  </si>
  <si>
    <t>Севастопольская, 13-805, 409</t>
  </si>
  <si>
    <t>Талнахская,67-</t>
  </si>
  <si>
    <t>Михайличенко,6-</t>
  </si>
  <si>
    <t xml:space="preserve">Орджоникидзе,19-505, </t>
  </si>
  <si>
    <t>Дзержинского.6-52, 145</t>
  </si>
  <si>
    <t>Лауреатов,31-702</t>
  </si>
  <si>
    <t>Лауреатов,31-422,535</t>
  </si>
  <si>
    <t>Лауреатов,31-5эт</t>
  </si>
  <si>
    <t>восст.освещения после пожара</t>
  </si>
  <si>
    <t>Михайличенко,6-зап/вых б/кр</t>
  </si>
  <si>
    <t>установка светильников</t>
  </si>
  <si>
    <t>Молодёжный,5-805</t>
  </si>
  <si>
    <t>Комсомольская,26-4эт.с/узел</t>
  </si>
  <si>
    <t>Молодёжный,11-1эт.</t>
  </si>
  <si>
    <t>Котульского,6</t>
  </si>
  <si>
    <t>Орджоникидзе,19-вахта</t>
  </si>
  <si>
    <t>Комсомольская,49в-вахта</t>
  </si>
  <si>
    <t>Комсомольская,49в-403</t>
  </si>
  <si>
    <t>Молодёжный,11</t>
  </si>
  <si>
    <t>Лауреатов,31-815</t>
  </si>
  <si>
    <t>Котульского,6-516, 317</t>
  </si>
  <si>
    <t>Металлургов,29-</t>
  </si>
  <si>
    <t>Молодежный 1-540</t>
  </si>
  <si>
    <t>Молодежный 11-932, 413</t>
  </si>
  <si>
    <t>Котульского,6-702</t>
  </si>
  <si>
    <t>Комсомольская,26-347, 324</t>
  </si>
  <si>
    <t>Михайличенко,6-302, 632, 1эт</t>
  </si>
  <si>
    <t>Молодежный,1-922, 109, 310, 206</t>
  </si>
  <si>
    <t>Молодежный,5-614</t>
  </si>
  <si>
    <t>Молодежный,25-617, 914</t>
  </si>
  <si>
    <t>Орджоникидзе,19-</t>
  </si>
  <si>
    <t>Металлургов,29-833</t>
  </si>
  <si>
    <t>Металлургов,19-112</t>
  </si>
  <si>
    <t>Молодёжный,5-</t>
  </si>
  <si>
    <t>Молодёжный,15-629</t>
  </si>
  <si>
    <t>Котульского,6-110, 502</t>
  </si>
  <si>
    <t>Молодёжный,25-942</t>
  </si>
  <si>
    <t>Комсомольская 49в-218</t>
  </si>
  <si>
    <t>Лауреатов 31-611</t>
  </si>
  <si>
    <t>Лауреатов, 31-ст№7</t>
  </si>
  <si>
    <t>Лауреатов 58-.</t>
  </si>
  <si>
    <t>Лауреатов 31-</t>
  </si>
  <si>
    <t>Севастопольская, 13-319</t>
  </si>
  <si>
    <t>Дзержинского,6-4эт</t>
  </si>
  <si>
    <t>Михайличенко,6-109</t>
  </si>
  <si>
    <t>Молодежный,15-613,612</t>
  </si>
  <si>
    <t>Лауреатов,31-вахта</t>
  </si>
  <si>
    <t>Лауреатов,31-5,6,8,9эт.</t>
  </si>
  <si>
    <t>Молодёжный,15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</si>
  <si>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август - 2010года.</t>
    </r>
  </si>
  <si>
    <t>Молодёжный,5-2эт.</t>
  </si>
  <si>
    <t>ревизия р/к; восст.освещения</t>
  </si>
  <si>
    <t>Орджоникидзе,19-412</t>
  </si>
  <si>
    <t>Дзержинского,6-быт.с/т,каб.зав</t>
  </si>
  <si>
    <t>Котульского,6-каб.зав</t>
  </si>
  <si>
    <t>Молодёжный,1-4эт.м/кам,3эт-п/пл,6,7,9эт</t>
  </si>
  <si>
    <t>Михайличенко,6-зап/вых,3,4эт</t>
  </si>
  <si>
    <t>Молодёжный,5-пож/ком</t>
  </si>
  <si>
    <t>Молодёжный,5-1,6эт.центр.л/к,пож/ком</t>
  </si>
  <si>
    <t>Котульского,6-7,6,4эт.</t>
  </si>
  <si>
    <t>Котульского,6-спорт/зал</t>
  </si>
  <si>
    <t>Талнахская,67-422</t>
  </si>
  <si>
    <t>врем.сети для демонтажа оборудования</t>
  </si>
  <si>
    <t>Молодёжный,11-вахта,каб.зав</t>
  </si>
  <si>
    <t>Орджоникидзе,19- с1 по 5эт</t>
  </si>
  <si>
    <t>Металлургов,25 с 1 по 9 эт.</t>
  </si>
  <si>
    <t>Молодёжный,11-121,917,216</t>
  </si>
  <si>
    <t>Талнахская,67-каб.зав,5эт.л/к</t>
  </si>
  <si>
    <t>Талнахская,67-5эт.л/к</t>
  </si>
  <si>
    <t>Металлургов,29-8,9эт.</t>
  </si>
  <si>
    <t>Комсомольская,26-513,428</t>
  </si>
  <si>
    <t>Комсомольская,26-517,377,цент.л/к</t>
  </si>
  <si>
    <t>Комсомольская,49в-220,5,2эт.</t>
  </si>
  <si>
    <t>Комсомольская,49в-5,2эт</t>
  </si>
  <si>
    <t>Дзержинского,6-быт.с/т,вент/кам</t>
  </si>
  <si>
    <t>Лауреатов,31-3,4,5,6эт,9эт.п/пл</t>
  </si>
  <si>
    <t>Молодёжный,5-1,2,3,5,6,8эт.9эт-холл</t>
  </si>
  <si>
    <t>Молодёжный,25-7,8эт.б/кр</t>
  </si>
  <si>
    <t>Молодёжный,11-4,7,5эт3,9эт-холл.</t>
  </si>
  <si>
    <t>Ленина,46-1эт.</t>
  </si>
  <si>
    <t>Металлургов,19-7,8эт,ст№4,11,17</t>
  </si>
  <si>
    <t>Металлургов,19-ст.№17</t>
  </si>
  <si>
    <t>Севастопольская,13-632,8,9эт</t>
  </si>
  <si>
    <t>Металлургов,25-ст.№19,24к.428</t>
  </si>
  <si>
    <t>Лауреатов,31-406,9эт.п/пл</t>
  </si>
  <si>
    <t>Севастополская,13-2,4эт,9эт-холл</t>
  </si>
  <si>
    <t>Молодёжный,1-ст.№11</t>
  </si>
  <si>
    <t>Молодёжный,1-3,4,6,7,9эт.к.624</t>
  </si>
  <si>
    <t>Молодежный,1-108,317,333</t>
  </si>
  <si>
    <t>Молодёжный,1-218,727,629,127,824,342,326,быт., 804,214,332,125</t>
  </si>
  <si>
    <t>Молодёжный,5-643,204,407,309,525,907,522</t>
  </si>
  <si>
    <t>Молодёжный,11-106,109,639,239,201</t>
  </si>
  <si>
    <t>Молодёжный,15-642,312,131,314,110</t>
  </si>
  <si>
    <t>Молодёжный,25-915,206,322,116,634,730,423</t>
  </si>
  <si>
    <t>Комсомольская 49в-526,519,531</t>
  </si>
  <si>
    <t>Комсомольская,26-ТЦ,каб.зав.,517</t>
  </si>
  <si>
    <t>Лауреатов 31-725,615,905,413,ст.№2,633,909</t>
  </si>
  <si>
    <t>Лауреатов 58-каб.зав.,920</t>
  </si>
  <si>
    <t>Севастопольская, 13-229,814,406,705,901</t>
  </si>
  <si>
    <t>Михайличенко,6-113,610,723,111,ТЦ</t>
  </si>
  <si>
    <t>Дзержинского,6-1эт,к.80</t>
  </si>
  <si>
    <t>Металлургов,19-839,628,416</t>
  </si>
  <si>
    <t>Металлургов,29-127,225,617,207</t>
  </si>
  <si>
    <t>Молодежный 1-207,108,214,332,727,629</t>
  </si>
  <si>
    <t>Комсомольская,26-375,417</t>
  </si>
  <si>
    <t>Дзежинского,6-69,71</t>
  </si>
  <si>
    <t>Севастопольская,13-1эт.зап/вых</t>
  </si>
  <si>
    <t>восст.осв.арматуры</t>
  </si>
  <si>
    <t>Металлургов,29-109</t>
  </si>
  <si>
    <t>Котульского,6-232</t>
  </si>
  <si>
    <t>Молодежный 11-932,639</t>
  </si>
  <si>
    <t>Молодежный,25-206, 311,423</t>
  </si>
  <si>
    <t>Талнахская,67-2эт.</t>
  </si>
  <si>
    <t>Котульского,6-419,901</t>
  </si>
  <si>
    <t>Лауреатов,31-521,905</t>
  </si>
  <si>
    <t>Михайличенко,6-425, 724,132</t>
  </si>
  <si>
    <t>Севастопольская 13-632а,814,901</t>
  </si>
  <si>
    <t>Металлургов,19-523,628,128,416</t>
  </si>
  <si>
    <t>Металлургов,25-216,534,904,528</t>
  </si>
  <si>
    <t>Металлургов,29-617,937,207,127,210,319</t>
  </si>
  <si>
    <t>Р Е Е С Т Р</t>
  </si>
  <si>
    <t>ТЕКУЩИЙ РЕМОНТ</t>
  </si>
  <si>
    <t xml:space="preserve">№ </t>
  </si>
  <si>
    <t>Наименование работ</t>
  </si>
  <si>
    <t>Ед.</t>
  </si>
  <si>
    <t xml:space="preserve">Объем </t>
  </si>
  <si>
    <t>Тариф</t>
  </si>
  <si>
    <t>Ст-ть</t>
  </si>
  <si>
    <t>Примечание</t>
  </si>
  <si>
    <t>Адрес</t>
  </si>
  <si>
    <t>изм.</t>
  </si>
  <si>
    <t>вып.раб.</t>
  </si>
  <si>
    <t>Электромонтажные работы</t>
  </si>
  <si>
    <t>Замена неисправных участков эл.сети</t>
  </si>
  <si>
    <t>м.п.</t>
  </si>
  <si>
    <t>текущая заявка</t>
  </si>
  <si>
    <t>ТО эл.оборудования</t>
  </si>
  <si>
    <t>ТР эл.оборудования</t>
  </si>
  <si>
    <t>ИТОГО :</t>
  </si>
  <si>
    <t>Михайличенко,6-408</t>
  </si>
  <si>
    <t>Молодёжный,1-313</t>
  </si>
  <si>
    <t>Молодежный,5-308</t>
  </si>
  <si>
    <t>Комсомольская,11-18</t>
  </si>
  <si>
    <t>Молодежный 11-438</t>
  </si>
  <si>
    <t>Молодёжный,1-313,334,533,703</t>
  </si>
  <si>
    <t>Лауреатов 31-806,815</t>
  </si>
  <si>
    <t>Лауреатов,31-409,810</t>
  </si>
  <si>
    <t>Молодежный 11-815</t>
  </si>
  <si>
    <t>Комсомольская,49в-519</t>
  </si>
  <si>
    <t>Котульского,6-903,804</t>
  </si>
  <si>
    <t>Молодежный,5-108,306,103</t>
  </si>
  <si>
    <t>Молодежный,5-108,343</t>
  </si>
  <si>
    <t>Севастопольская,13-3,4,5,9эт,к.214</t>
  </si>
  <si>
    <t>Лауреатов,31-7,9эт.</t>
  </si>
  <si>
    <t>Металлургов,19-923</t>
  </si>
  <si>
    <t>восстановление ввода в комнату</t>
  </si>
  <si>
    <t>Металлургов,19-728</t>
  </si>
  <si>
    <t>текущая заявка по заявлению</t>
  </si>
  <si>
    <t>Молодёжный,5-2,6эт.</t>
  </si>
  <si>
    <t>Михайличенко,6-4эт.</t>
  </si>
  <si>
    <t>восст.осв.</t>
  </si>
  <si>
    <t>Котульского,6-132</t>
  </si>
  <si>
    <t>Молодёжный,15-3эт.</t>
  </si>
  <si>
    <t>Металлургов,19-2,3эт.</t>
  </si>
  <si>
    <t>Молодёжный,15-312</t>
  </si>
  <si>
    <t>Молодёжный,25-1,3эт.</t>
  </si>
  <si>
    <t>Металлургов,29-9эт.</t>
  </si>
  <si>
    <t>Севастопольская,13-618,634,214; 3,4,5эт.</t>
  </si>
  <si>
    <t>Молодёжный,11-ст№6,4,2,11,14,16,18,20,22,24; к.539</t>
  </si>
  <si>
    <t>Молодёжный,11-ст №6,4,2,11,12,14,16,18,20,22,24</t>
  </si>
  <si>
    <t>Молодёжный,11-7эт.</t>
  </si>
  <si>
    <t>Молодёжный,1-7,9эт.,к.206</t>
  </si>
  <si>
    <t>Молодежный,5-610,510,516,135,305</t>
  </si>
  <si>
    <t>Лауреатов,31-430,421,815,111</t>
  </si>
  <si>
    <t>Молодёжный,15-327,913</t>
  </si>
  <si>
    <t>Котульского,6-618</t>
  </si>
  <si>
    <t>Металлургов,29-811,839,803</t>
  </si>
  <si>
    <t>Комсомольская,26-330</t>
  </si>
  <si>
    <t>Комсомольская,26-3эт,325,330</t>
  </si>
  <si>
    <t>Лауреатов,31-629</t>
  </si>
  <si>
    <t>Молодежный,15-815,715</t>
  </si>
  <si>
    <t>Молодёжный,15-119,109,711</t>
  </si>
  <si>
    <t>Орджоникидзе,19-505</t>
  </si>
  <si>
    <t>Севастопольская, 13-310,218</t>
  </si>
  <si>
    <t>шт.</t>
  </si>
  <si>
    <t>ИТОГО:</t>
  </si>
  <si>
    <t>Замена автоматических выключателей</t>
  </si>
  <si>
    <t>Замена предохранителей</t>
  </si>
  <si>
    <t>Замена стенного или потолочного патрона</t>
  </si>
  <si>
    <t>Замена розеток</t>
  </si>
  <si>
    <t xml:space="preserve"> Ремонт эл.щитов</t>
  </si>
  <si>
    <t>Тек.ремонт ВРУ</t>
  </si>
  <si>
    <t>Тек.ремонт ШР</t>
  </si>
  <si>
    <t>Итого по эл. монтажным работам</t>
  </si>
  <si>
    <t>Инженер ТО</t>
  </si>
  <si>
    <t>Жилищный трест</t>
  </si>
  <si>
    <t>О.Н.Шиткина</t>
  </si>
  <si>
    <t>аварийка</t>
  </si>
  <si>
    <t>восстановление питания</t>
  </si>
  <si>
    <t>н/з</t>
  </si>
  <si>
    <t>восстановлене питания</t>
  </si>
  <si>
    <t>саша</t>
  </si>
  <si>
    <t>восст.освещения</t>
  </si>
  <si>
    <t>Тек.ремонт ЩЭ</t>
  </si>
  <si>
    <t>Замена пакетных выключателей</t>
  </si>
  <si>
    <t>ревизия ЩК</t>
  </si>
  <si>
    <t>восстановление освещения</t>
  </si>
  <si>
    <t>Замена светильника</t>
  </si>
  <si>
    <t>Михайличенко,6</t>
  </si>
  <si>
    <t>Замена рубильника</t>
  </si>
  <si>
    <t>восстановление освещения л/к</t>
  </si>
  <si>
    <t>Молодёжный,15-7эт</t>
  </si>
  <si>
    <t>Севастопольская 13-731, 333, 933</t>
  </si>
  <si>
    <t>Котульского,6-828, 422, 233, 301</t>
  </si>
  <si>
    <t>Металлургов,25-827</t>
  </si>
  <si>
    <t>Михайличенко, 6-129</t>
  </si>
  <si>
    <t>Металлургов,29-315, 516</t>
  </si>
  <si>
    <t>Молодежный,1-809</t>
  </si>
  <si>
    <t>Молодежный,15-120, 239, 102</t>
  </si>
  <si>
    <t>восстан. питания, ревизия ЩЭ</t>
  </si>
  <si>
    <t>Орджоникидзе,19-515</t>
  </si>
  <si>
    <t>Молодежный 1-338</t>
  </si>
  <si>
    <t>Молодежный,5-321</t>
  </si>
  <si>
    <t>Молодежный,15-803, 103</t>
  </si>
  <si>
    <t>Молодежный 25-914</t>
  </si>
  <si>
    <t>Лауреатов,31-111</t>
  </si>
  <si>
    <t>Комсомольская,26-3эт</t>
  </si>
  <si>
    <t>Металлургов,19-117</t>
  </si>
  <si>
    <t>Металлургов,25-728</t>
  </si>
  <si>
    <t xml:space="preserve">Металлургов,29-908, 705, </t>
  </si>
  <si>
    <t>Молодёжный,1-533</t>
  </si>
  <si>
    <t>Молодежный,1-333</t>
  </si>
  <si>
    <t>Молодёжный,5-831, 743</t>
  </si>
  <si>
    <t>Молодежный,5-вахта</t>
  </si>
  <si>
    <t>Молодёжный,11-540</t>
  </si>
  <si>
    <t>Молодёжный,15-525, 314, 803</t>
  </si>
  <si>
    <t>Котульского,6-221, 523, 523</t>
  </si>
  <si>
    <t>Лауреатов 31-112, 316, 315</t>
  </si>
  <si>
    <t>Михайличенко,6-914, 107, 306</t>
  </si>
  <si>
    <t>Комсомольская 26-3эт, 430</t>
  </si>
  <si>
    <t>Севастопольская, 13-323</t>
  </si>
  <si>
    <t>Дзержинского.6-ц/вход</t>
  </si>
  <si>
    <t>восстановление освещения ЛК</t>
  </si>
  <si>
    <t>Комсомольская,49в-417</t>
  </si>
  <si>
    <t>Молодёжный,5-4эт.б/кр.3,7,9эт.</t>
  </si>
  <si>
    <t>Орджоникидзе,19-быт.вахт.</t>
  </si>
  <si>
    <t>Дзержинского,6-69а</t>
  </si>
  <si>
    <t>Лауреатов,48-325</t>
  </si>
  <si>
    <t>Котульского,6-8,9эт.к.636,625</t>
  </si>
  <si>
    <t>Котульского,6-636</t>
  </si>
  <si>
    <t>Михайличенко,6-вахта</t>
  </si>
  <si>
    <t>Севастопольская,13</t>
  </si>
  <si>
    <t>Лауреатов,58</t>
  </si>
  <si>
    <t>ревизия щита квартирного</t>
  </si>
  <si>
    <t>ревизия ЩЭ</t>
  </si>
  <si>
    <t>ревизия р/к</t>
  </si>
  <si>
    <t>Лауреатов,31-635,612,613</t>
  </si>
  <si>
    <t>Лауреатов,31-406</t>
  </si>
  <si>
    <t>Комсомольская,49в-2,5эт.</t>
  </si>
  <si>
    <t>Металлургов,29</t>
  </si>
  <si>
    <t>восст.осв.л/к</t>
  </si>
  <si>
    <t>Молодёжный,15-7эт.б/кр</t>
  </si>
  <si>
    <t>Молодёжный,5-1,6эт.центр.л/к</t>
  </si>
  <si>
    <t>Комсомольская,26-326</t>
  </si>
  <si>
    <t>Молодёжный,25-732</t>
  </si>
  <si>
    <t>Металлургов,29-210</t>
  </si>
  <si>
    <t>Комсомольская,26-459,461,375</t>
  </si>
  <si>
    <t>Замена магнитных пускателей</t>
  </si>
  <si>
    <t>Дзержинского,6-венткамера</t>
  </si>
  <si>
    <t>замена пускателя</t>
  </si>
  <si>
    <t>Молодёжный,1-бытовка</t>
  </si>
  <si>
    <t>Металлургов,19</t>
  </si>
  <si>
    <t>Молодёжный,1-922</t>
  </si>
  <si>
    <t xml:space="preserve">восст.питания; </t>
  </si>
  <si>
    <t>Металлургов,19-с1 по 9эт</t>
  </si>
  <si>
    <t>Котульского,6-7,8эт.</t>
  </si>
  <si>
    <t>Лауреатов,31</t>
  </si>
  <si>
    <t>Талнахская,67-301</t>
  </si>
  <si>
    <t>Михайличенко,6-7,8,9эт.</t>
  </si>
  <si>
    <t>Молодёжный,5-309</t>
  </si>
  <si>
    <t>Молодёжный,1-522</t>
  </si>
  <si>
    <t>Молодёжный,1-вахта</t>
  </si>
  <si>
    <t>Комсомольская,49в-цен.вых</t>
  </si>
  <si>
    <t>Молодёжный,1-426</t>
  </si>
  <si>
    <t>Орджоникидзе,19-230</t>
  </si>
  <si>
    <t>Талнахская,67-2эт.ЩО</t>
  </si>
  <si>
    <t>Лауреатов,31-ст№2,10,12,19,21</t>
  </si>
  <si>
    <t xml:space="preserve">восстановление освещения 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</si>
  <si>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декабрь - 2009 года.</t>
    </r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</si>
  <si>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январь - 2010года.</t>
    </r>
  </si>
  <si>
    <t>-сжим ответвительный</t>
  </si>
  <si>
    <t>кг.</t>
  </si>
  <si>
    <t>-лента изоляционная</t>
  </si>
  <si>
    <t>-трубкаПВХ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</si>
  <si>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март - 2010года.</t>
    </r>
  </si>
  <si>
    <t>Комсомольская,49в-220</t>
  </si>
  <si>
    <t>монтаж провода от ЩО до РК 1,2</t>
  </si>
  <si>
    <t>Молодёжный,15-3,9эт.</t>
  </si>
  <si>
    <t>Молодёжный,25-123,820,м/кам</t>
  </si>
  <si>
    <t>Талнахская,67-407</t>
  </si>
  <si>
    <t>Севастопольская,13-2,5,8,9эт</t>
  </si>
  <si>
    <t>Севастопольская,13-434,632а</t>
  </si>
  <si>
    <t>Комсомольская,26-1эт.склад</t>
  </si>
  <si>
    <t>Металлургов,29-3,8,9эт</t>
  </si>
  <si>
    <t>Металлургов,19-1,2,3,4,6,8эт.</t>
  </si>
  <si>
    <t>Котульского,6-1эт.зап.вых</t>
  </si>
  <si>
    <t>Ленина,46</t>
  </si>
  <si>
    <t>Михайличенко,6-5эт.</t>
  </si>
  <si>
    <t>Михайличенко,6-5,6,9эт.</t>
  </si>
  <si>
    <t>Талнахская,67-222,410,420</t>
  </si>
  <si>
    <t>Михайличенко,6-цен.вых.</t>
  </si>
  <si>
    <t>Дзержинского,6-ЩО-30</t>
  </si>
  <si>
    <t>Лауреатов,48-5эт.</t>
  </si>
  <si>
    <t>Котульского,6-927</t>
  </si>
  <si>
    <t>Комсомольская,49в-ЩО,1эт-коридор</t>
  </si>
  <si>
    <t>Комсомольская,49в-1эт.коридор,423</t>
  </si>
  <si>
    <t>Молодёжный,1-л/к,3,7эт.м/кр,6эт.п/пл</t>
  </si>
  <si>
    <t>Комсомольская,49в-511,220,423,504,423</t>
  </si>
  <si>
    <t>Комсомольская,49в-л/к</t>
  </si>
  <si>
    <t>замена осветительной арматуры л/к</t>
  </si>
  <si>
    <t>Михайличенко,6-435,339, 811, 819,414</t>
  </si>
  <si>
    <t>замена СУВ, восст.питания</t>
  </si>
  <si>
    <t>Котульского,6-222</t>
  </si>
  <si>
    <t>Котульского,6-528,523,512,2эт.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</si>
  <si>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июль - 2010года.</t>
    </r>
  </si>
  <si>
    <t>Орджоникидзе,19-314</t>
  </si>
  <si>
    <t>Лауреатов,31-506</t>
  </si>
  <si>
    <t>Лауреатов,31-с 1 по 9эт.</t>
  </si>
  <si>
    <t>восст.питания, освещения на л/к</t>
  </si>
  <si>
    <t>Михайличенко,6-6эт м/кам</t>
  </si>
  <si>
    <t>восстановление освещения на м/кам</t>
  </si>
  <si>
    <t>Комсомольская,49в-403,415,418</t>
  </si>
  <si>
    <t>Орджоникидзе,19-222,428,528,314,вахта</t>
  </si>
  <si>
    <t>Котульского,6-плотницкая</t>
  </si>
  <si>
    <t>Котульского,6-233</t>
  </si>
  <si>
    <t>Талнахская,67-4эт.</t>
  </si>
  <si>
    <t>Комсомольская,49в-403,404</t>
  </si>
  <si>
    <t>Металлургов,29-202</t>
  </si>
  <si>
    <t>Михайличенко,6-728</t>
  </si>
  <si>
    <t>Михайличенко,6-6эт м/кам,к.728</t>
  </si>
  <si>
    <t>восст.осв.на м/кам,питания в комнате</t>
  </si>
  <si>
    <t>Комсомольская,26-5эт.кухня</t>
  </si>
  <si>
    <t>Михайличенко,6-6эт м/кам,4эт л/к</t>
  </si>
  <si>
    <t>Котульского,6-плотницкая,631</t>
  </si>
  <si>
    <t>Металлургов,19-з/вых</t>
  </si>
  <si>
    <t>Металлургов,25-335</t>
  </si>
  <si>
    <t>Молодёжный,11-2,3эт.</t>
  </si>
  <si>
    <t>Молодёжный,5-522,8,9эт</t>
  </si>
  <si>
    <t>восстановление питания,освещения</t>
  </si>
  <si>
    <t>Молодёжный,1-2,3эт.</t>
  </si>
  <si>
    <t>Молодёжный,1-4,5эт.</t>
  </si>
  <si>
    <t>Молодёжный,5-8,9эт.</t>
  </si>
  <si>
    <t>Комсомольская,26-5эт.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</si>
  <si>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февраль - 2010года.</t>
    </r>
  </si>
  <si>
    <t>Севастопольская 13-221</t>
  </si>
  <si>
    <t>Лауреатов,31-938,331, 937, 303</t>
  </si>
  <si>
    <t>Котульского,6-428</t>
  </si>
  <si>
    <t xml:space="preserve">подключение </t>
  </si>
  <si>
    <t>Металлургов,19-707,434</t>
  </si>
  <si>
    <t>восстановлена питания</t>
  </si>
  <si>
    <t>Металлургов,25-323, 724</t>
  </si>
  <si>
    <t>Металлургов,29-727, 225, 932</t>
  </si>
  <si>
    <t>Молодежный 1-634</t>
  </si>
  <si>
    <t>Молодежный,25-915, 915</t>
  </si>
  <si>
    <t>Молодежный 1-806</t>
  </si>
  <si>
    <t>Молодежный 5-838</t>
  </si>
  <si>
    <t>Металлургов,29-715</t>
  </si>
  <si>
    <t>Лауреатов,31-1эт, 328</t>
  </si>
  <si>
    <t>Металлургов,19-212, 322а</t>
  </si>
  <si>
    <t>Металлургов,25-608, 323</t>
  </si>
  <si>
    <t>Металлургов,29-710, 113, 932</t>
  </si>
  <si>
    <t>Молодёжный,1-312, 310, 634, 804</t>
  </si>
  <si>
    <t>Молодёжный,5-ст№22</t>
  </si>
  <si>
    <t>Молодёжный,11-334, 118</t>
  </si>
  <si>
    <t>Молодёжный,15-711,803, 929, 925</t>
  </si>
  <si>
    <t>Молодёжный,5-817а, 436, 608</t>
  </si>
  <si>
    <t>Котульского,6-918, 536, 635, 428, 836</t>
  </si>
  <si>
    <t>Молодёжный,25-815, 136, 137</t>
  </si>
  <si>
    <t>Комсомольская 49в-534, 2эт, кор</t>
  </si>
  <si>
    <t>Комсомольская,26-каб.зав.</t>
  </si>
  <si>
    <t>Лауреатов 31-222, 916, 328, 916, 416, 937</t>
  </si>
  <si>
    <t>Севастопольская, 13-619, 532</t>
  </si>
  <si>
    <t xml:space="preserve">Талнахская,67-1эт,4эт, 4эт, </t>
  </si>
  <si>
    <t>Талнахская,67-1эт</t>
  </si>
  <si>
    <t>ревизия ЩЭ,восст.питания</t>
  </si>
  <si>
    <t>Комсомольская,9-1под</t>
  </si>
  <si>
    <t>Металлургов,25</t>
  </si>
  <si>
    <t xml:space="preserve">восст.освещения </t>
  </si>
  <si>
    <t>Тек.ремонт ВЩ</t>
  </si>
  <si>
    <t>Замена выключателя</t>
  </si>
  <si>
    <t xml:space="preserve">восстановление питания </t>
  </si>
  <si>
    <t>Талнахская,67-каб.зав</t>
  </si>
  <si>
    <t>монтаж эл.проводки</t>
  </si>
  <si>
    <t>ремонт и ревизия освет.арматуры л/к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</si>
  <si>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май - 2010года.</t>
    </r>
  </si>
  <si>
    <t>Орджоникидзе,19-306</t>
  </si>
  <si>
    <t>Котульского,6-вахта</t>
  </si>
  <si>
    <t>Комсомольская,26-410,411,412,413</t>
  </si>
  <si>
    <t>Комсомольская,26-508</t>
  </si>
  <si>
    <t>Комсомольская,26</t>
  </si>
  <si>
    <t>Молодёжный,5-122</t>
  </si>
  <si>
    <t>Молодёжный,1-833</t>
  </si>
  <si>
    <t>Комсомольская,49в-513,207</t>
  </si>
  <si>
    <t>Молодёжный,25-быт.вахтеров</t>
  </si>
  <si>
    <t>Молодёжный,11-ст.№5</t>
  </si>
  <si>
    <t>Ремонт ЩЭ</t>
  </si>
  <si>
    <t>Молодёжный,15-быт.плотников</t>
  </si>
  <si>
    <t>Талнахская,67-312</t>
  </si>
  <si>
    <t>Талнахская,67-1эт.</t>
  </si>
  <si>
    <t>Михайличенко,6-917</t>
  </si>
  <si>
    <t>Молодёжный,11-932,435,413,59</t>
  </si>
  <si>
    <t>Молодёжный,1-836,922,332,218,804</t>
  </si>
  <si>
    <t>Комсомольская,26-3эт,324,325</t>
  </si>
  <si>
    <t>Металлургов,25-9эт</t>
  </si>
  <si>
    <t>восстановлене освещения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</si>
  <si>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апрель - 2010года.</t>
    </r>
  </si>
  <si>
    <t>замена ВР-400А</t>
  </si>
  <si>
    <t>восстановление освещения з/вых</t>
  </si>
  <si>
    <t>Лауреатов,31-з/вых</t>
  </si>
  <si>
    <t>Лауреатов,31-1,2,3,4эт.</t>
  </si>
  <si>
    <t>ТР эл.об., восст.ввода</t>
  </si>
  <si>
    <t>Михайличенко,6-2,3,4,5эт.</t>
  </si>
  <si>
    <t>Михайличенко,6-631,ст.№1,14,16</t>
  </si>
  <si>
    <t>Михайличенко,6-ст.№2,4,6,12,14,16,18,20,22,23,25</t>
  </si>
  <si>
    <t>Металлургов,29-4,6эт</t>
  </si>
  <si>
    <t>Котульского,6-828</t>
  </si>
  <si>
    <t>Металлургов,19-9эт</t>
  </si>
  <si>
    <t>Комсомольская,26-2эт.вахта, кр/уголок</t>
  </si>
  <si>
    <t>Молодёжный,11-129</t>
  </si>
  <si>
    <t>Севастопольская,13-309</t>
  </si>
  <si>
    <t>Котульского,6-828,216</t>
  </si>
  <si>
    <t>Металлургов,19-626,7,9эт</t>
  </si>
  <si>
    <t>восст.осв., ревизия р/к</t>
  </si>
  <si>
    <t>Молодёжный,1-206</t>
  </si>
  <si>
    <t>Молодёжный,1-4эт.л/к</t>
  </si>
  <si>
    <t>Комсомольская,26-365</t>
  </si>
  <si>
    <t>Молодёжный,5-632</t>
  </si>
  <si>
    <t>Молодёжная,5-3,5эт.</t>
  </si>
  <si>
    <t>Талнахская,67-316</t>
  </si>
  <si>
    <t>Севастопольская,13-1,5эт.</t>
  </si>
  <si>
    <t>Молодёжный,25-1эт.быт.</t>
  </si>
  <si>
    <t>Комсомольская,49в-1эт</t>
  </si>
  <si>
    <t>Комсомольская,26-353</t>
  </si>
  <si>
    <t>Комсомольская,49в-207,208,212,213</t>
  </si>
  <si>
    <t>Орджоникидзе,19-быт.вахтёров</t>
  </si>
  <si>
    <t>восст. питания после пожара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</si>
  <si>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июнь - 2010года.</t>
    </r>
  </si>
  <si>
    <t>Котульского,6-224</t>
  </si>
  <si>
    <t>Талнахская,67-бытовка</t>
  </si>
  <si>
    <t>Молодёжный,11-2,3эт.ст№1</t>
  </si>
  <si>
    <t>Молодёжный,11-ст№1,к.737</t>
  </si>
  <si>
    <t>Металлургов,19-201,310,347</t>
  </si>
  <si>
    <t>Металлургов,19-3,7,9эт.</t>
  </si>
  <si>
    <t>Комсомольская,26-571,207,208</t>
  </si>
  <si>
    <t>Комсомольская,26-5эт.,к.207,208</t>
  </si>
  <si>
    <t>Металлургов,19-6,7,8эт.</t>
  </si>
  <si>
    <t>Молодёжный,15-640</t>
  </si>
  <si>
    <t>Котульского,6-8,9эт.</t>
  </si>
  <si>
    <t>Талнахская,67-калориф.</t>
  </si>
  <si>
    <t>Молодёжный,15-1эт.</t>
  </si>
  <si>
    <t>Молодёжный,5-4эт.б/кр.</t>
  </si>
  <si>
    <t>Комсомольская,49в-прач.</t>
  </si>
  <si>
    <t>Металлургов,29-1эт.</t>
  </si>
  <si>
    <t>замена ЯРВ-100А</t>
  </si>
  <si>
    <t>Замена ПЭТа</t>
  </si>
  <si>
    <t>ТР эл.об., тек.заявка</t>
  </si>
  <si>
    <t>Лауреатов,31-430,421,815</t>
  </si>
  <si>
    <t>Котульского,6-705,737,918</t>
  </si>
  <si>
    <t>Севастопольская, 13-505,418,701</t>
  </si>
  <si>
    <t>Севастопольская,13-701</t>
  </si>
  <si>
    <t>Металлургов,19-439,503</t>
  </si>
  <si>
    <t>Молодёжный,11-936,705</t>
  </si>
  <si>
    <t>Комсомольская,26-579,528,536</t>
  </si>
  <si>
    <t>Комсомольская,26-325</t>
  </si>
  <si>
    <t>Металлургов,19-334</t>
  </si>
  <si>
    <t>Металлургов,25-336,404</t>
  </si>
  <si>
    <t>Молодёжный,15-523</t>
  </si>
  <si>
    <t>Молодежный,25-317</t>
  </si>
  <si>
    <t>Молодежный,1-232</t>
  </si>
  <si>
    <t>Молодёжный,5-321</t>
  </si>
  <si>
    <t>Металлургов,29-517,706</t>
  </si>
  <si>
    <t>Лауреатов,31-922,111,834,316</t>
  </si>
  <si>
    <t>Металлургов,29-226,115,310</t>
  </si>
  <si>
    <t>Молодёжный,25-223а,130,638,338,810,721,716</t>
  </si>
  <si>
    <t>Металлургов,25-732,737,624</t>
  </si>
  <si>
    <t>Комсомольская,26-323,501,427,5эт.</t>
  </si>
  <si>
    <t>Талнахская,67-320</t>
  </si>
  <si>
    <t>восст.обогрева приямков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</si>
  <si>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сентябрь - 2010года.</t>
    </r>
  </si>
  <si>
    <t>Молодёжный,25-9эт.</t>
  </si>
  <si>
    <t>Лауреатов,31-9эт.</t>
  </si>
  <si>
    <t>Комсомольская,26-329</t>
  </si>
  <si>
    <t>ревизия овещения</t>
  </si>
  <si>
    <t>ревизия освещения</t>
  </si>
  <si>
    <t>Непр. ремонт ЩЭ</t>
  </si>
  <si>
    <t>монтаж ввода,восст.осв.после пожара</t>
  </si>
  <si>
    <t>Металлургов,25-2,3,4,5,6эт.</t>
  </si>
  <si>
    <t xml:space="preserve">восст.освещения после пожара </t>
  </si>
  <si>
    <t>Дзержинского,6-4,5эт.</t>
  </si>
  <si>
    <t>Молодёжный,15-1,2,3,5,7эт.</t>
  </si>
  <si>
    <t>Комсомольская,26-329,5эт.</t>
  </si>
  <si>
    <t>Молодёжный,11-1-9эт.</t>
  </si>
  <si>
    <t>Металлургов,19-9эт.</t>
  </si>
  <si>
    <t>Котульского,6-7эт.</t>
  </si>
  <si>
    <t>Молодёжный,5-3,4,8эт.</t>
  </si>
  <si>
    <t>Молодёжный,11-ст.№18,6,22</t>
  </si>
  <si>
    <t>Севастопольская,13-зап.вых,1-9эт.</t>
  </si>
  <si>
    <t>Севастопольская,13-215,418;1-9эт.</t>
  </si>
  <si>
    <t>Молодёжный,15-ст.№24,17,16,14,12,11,4,2,1;1эт.</t>
  </si>
  <si>
    <t>Металлургов,25-709,401,407,440,301,206; 3,4,5,6эт., ст№19,21,23,к.441</t>
  </si>
  <si>
    <t>Молодёжный,15-2,9,3,7эт</t>
  </si>
  <si>
    <t>Молодёжный,1-115,6,5,3эт.</t>
  </si>
  <si>
    <t>Металлургов,19-2,7,9эт.п/пл.</t>
  </si>
  <si>
    <t>Молодёжный,25-721</t>
  </si>
  <si>
    <t>Котульского,6-304</t>
  </si>
  <si>
    <t>Котульского,6-808</t>
  </si>
  <si>
    <t>Металлургов,19-809,219б,</t>
  </si>
  <si>
    <t>Михайличенко,6-911,522,232,214,бытовка</t>
  </si>
  <si>
    <t>Михайличенко,6-бытовка</t>
  </si>
  <si>
    <t>Металлургов,25-232</t>
  </si>
  <si>
    <t>Молодёжный,11-134,115,932,732,501</t>
  </si>
  <si>
    <t>Севастопольская,13-219,825,704,418</t>
  </si>
  <si>
    <t>Комсомольская,26-431;4эт,318,316,367,555</t>
  </si>
  <si>
    <t>Молодежный,5-631,118,907,817а</t>
  </si>
  <si>
    <t>Лауреатов,31-538,129,224,332,937</t>
  </si>
  <si>
    <t>Молодёжный,25-831,812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</si>
  <si>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октябрь - 2010года.</t>
    </r>
  </si>
  <si>
    <t>Комсомольская,49в-прачечная</t>
  </si>
  <si>
    <t>Молодёжный,5</t>
  </si>
  <si>
    <t>Севастопольская,13-каб/зав, цветочная</t>
  </si>
  <si>
    <t>Севастопольская,13-2каб.зав, цветочная</t>
  </si>
  <si>
    <t>Орджоникидзе,19-2эт</t>
  </si>
  <si>
    <t>Молодёжный,11-4эт.холл.</t>
  </si>
  <si>
    <t>Талнахская,67-302</t>
  </si>
  <si>
    <t>Котульского,6-приямки</t>
  </si>
  <si>
    <t>восстановлене обогрева приямков</t>
  </si>
  <si>
    <t>Металлургов,29-приямки</t>
  </si>
  <si>
    <t>Металлургов,25-приямки</t>
  </si>
  <si>
    <t>восстановление освещения по этажам</t>
  </si>
  <si>
    <t>Металлургов,19-2,3эт.,1эт.приямки</t>
  </si>
  <si>
    <t>ревизия осв., обогрев приямков</t>
  </si>
  <si>
    <t>Молодёжный,15-4,7эт.п/пл</t>
  </si>
  <si>
    <t>Молодёжный,15-приямки</t>
  </si>
  <si>
    <t>Молодёжный,1-6,9эт.,1эт.холл,1,6эт.п/пл</t>
  </si>
  <si>
    <t>Молодёжный,1-6,9эт.,1эт.холл,п/пл</t>
  </si>
  <si>
    <t>Молодёжный,25-7,8,9эт.</t>
  </si>
  <si>
    <t>восстановление освещения этажей</t>
  </si>
  <si>
    <t>Металлургов,29-с 1 по 9эт.</t>
  </si>
  <si>
    <t>Лауреатов,31-1эт.,зап/вых</t>
  </si>
  <si>
    <t>Молодёжный,25-7,8,9эт.,1эт.зап/вых</t>
  </si>
  <si>
    <t>Молодёжный,1-202,602, 6эт.п/пл</t>
  </si>
  <si>
    <t>Металлургов,19-923,924; 2,3эт.</t>
  </si>
  <si>
    <t>Молодёжный,25-ст№14; к.737,130</t>
  </si>
  <si>
    <t>Металлургов,29-507,618,226,608; 9эт.</t>
  </si>
  <si>
    <t>Севастопольская, 13-221,210,618</t>
  </si>
  <si>
    <t>Михайличенко,6-408,722; 4эт.</t>
  </si>
  <si>
    <t>Металлургов,19-924,923</t>
  </si>
  <si>
    <t>Молодёжный,1-727,527,127,132,202</t>
  </si>
  <si>
    <t>Молодёжный,15-527,219; 2эт.</t>
  </si>
  <si>
    <t>Молодёжный,11-ст№2-24;к.539,717,604,601</t>
  </si>
  <si>
    <t>Котульского,6-530,113; ст.№22</t>
  </si>
  <si>
    <t>Молодёжный,11-ст№18,6,22;1-9эт.,к.732</t>
  </si>
  <si>
    <t>Молодёжный,1-5,3эт.,к.831</t>
  </si>
  <si>
    <t>Металлургов,29-910,322</t>
  </si>
  <si>
    <t>Металлургов,25-533,126,533,721,206;4,5эт.</t>
  </si>
  <si>
    <t>Металлургов,29-730,110,416,724,332,618</t>
  </si>
  <si>
    <t>Молодёжный,1-342,527,716,403,201,115</t>
  </si>
  <si>
    <t>Молодёжный,15-ст.№24,17,16,14,12,11,4,2,1;1эт.,к.224</t>
  </si>
  <si>
    <t>Котульского,6-903</t>
  </si>
  <si>
    <t>Молодёжный,25-914</t>
  </si>
  <si>
    <t>Севастопольская,13-831</t>
  </si>
  <si>
    <t>Талнахская,67-327</t>
  </si>
  <si>
    <t>Талнахская,67-4эт.,327</t>
  </si>
  <si>
    <t>Котульского,6-904</t>
  </si>
  <si>
    <t>Молодёжный,11-236</t>
  </si>
  <si>
    <t>Михайличенко,6-1эт.</t>
  </si>
  <si>
    <t>Металлургов,29-109,921,811</t>
  </si>
  <si>
    <t>Металлургов,19-528</t>
  </si>
  <si>
    <t>Молодежный,5-409,810,806</t>
  </si>
  <si>
    <t>Металлургов,19-528,602</t>
  </si>
  <si>
    <t>Металлургов,19-602</t>
  </si>
  <si>
    <t>Молодёжный,15-108,109,325,638</t>
  </si>
  <si>
    <t>Лауреатов,31-527</t>
  </si>
  <si>
    <t>Металлургов,25-532,434,551</t>
  </si>
  <si>
    <t>Молодёжный,1-403,324,537,238,1эт.</t>
  </si>
  <si>
    <t>Комсомольская,26-457,414,128</t>
  </si>
  <si>
    <t>Лауреатов,31-111,427,537,417,527,524,606,527,828</t>
  </si>
  <si>
    <t>Михайличенко,6-212,517,115,732</t>
  </si>
  <si>
    <t>Дзержинского,6-1эт.</t>
  </si>
  <si>
    <t>Молодёжный,5-ст№18,2,20,22,23,24,6,4,1,14</t>
  </si>
  <si>
    <t>Молодёжный,1-115,1эт.холл,136</t>
  </si>
  <si>
    <t>Талнахская,67-328,326,330</t>
  </si>
  <si>
    <t>Молодёжный,5-ст№18,20,22,4,2,1,14,16</t>
  </si>
  <si>
    <t>восст.питания каб.зав, механика, склад</t>
  </si>
  <si>
    <t>Лауреатов,31-126,616,1эт.ц/вых,лифтовая</t>
  </si>
  <si>
    <t>Михайличенко,6-1,4эт.</t>
  </si>
  <si>
    <t>Молодёжный,5-8эт</t>
  </si>
  <si>
    <t>Молодёжный,15-4,7эт</t>
  </si>
  <si>
    <t>замена эл.счётчика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</si>
  <si>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ноябрь - 2010года.</t>
    </r>
  </si>
  <si>
    <t>Молодёжный,5-ст№12</t>
  </si>
  <si>
    <t>Михайличенко,6-2-9эт.</t>
  </si>
  <si>
    <t>Молодёжный,25-119</t>
  </si>
  <si>
    <t>восст.питения на розетку</t>
  </si>
  <si>
    <t>восст.питания туал, коридор</t>
  </si>
  <si>
    <t>Молодёжный,5-ст№11</t>
  </si>
  <si>
    <t>Молодёжный,11-3эт.</t>
  </si>
  <si>
    <t>Котульского,6-з/вых</t>
  </si>
  <si>
    <t>восст.питания, замена светильников</t>
  </si>
  <si>
    <t>Котульского,6-415,з/вых,9эт.</t>
  </si>
  <si>
    <t>Котульского,6-9эт.</t>
  </si>
  <si>
    <t>Металлургов,29-с1 по 9 эт.</t>
  </si>
  <si>
    <t>Металлургов,29- с1 по 9 эт.</t>
  </si>
  <si>
    <t>Металлургов,19-8,9эт.</t>
  </si>
  <si>
    <t>Металлургов,19-2,3,8,9эт.</t>
  </si>
  <si>
    <t>Молодёжный,1-907; 1эт-цен.л/к</t>
  </si>
  <si>
    <t>Молодёжный,1-2,3эт; 1эт.цен.л/к</t>
  </si>
  <si>
    <t>Севастопольская,13-2эт.тамбур,ц/зап.вых..</t>
  </si>
  <si>
    <t>восст.авар. освещения</t>
  </si>
  <si>
    <t>Севастопольская,13-4,5,7эт.</t>
  </si>
  <si>
    <t>Севастопольская,13-тамбур;4,5,7эт.</t>
  </si>
  <si>
    <t>Молодёжный,15-3эт.м/кр; б/кр.</t>
  </si>
  <si>
    <t>Молодёжный,15-1,2эт.м/кр; б/кр.</t>
  </si>
  <si>
    <t>Дзержинского,6-2,3,4эт.туалет,3эт.корид.</t>
  </si>
  <si>
    <t>Лауреатов,31-3,4эт.; 9эт.-холл</t>
  </si>
  <si>
    <t>Металлургов,29-тамбур</t>
  </si>
  <si>
    <t>Металлургов,25-2,3,6эт.</t>
  </si>
  <si>
    <t>Молодёжный,25-6эт.холл;к.740</t>
  </si>
  <si>
    <t>Дзержинского,6-каб.зав.</t>
  </si>
  <si>
    <t>Дзержинского,6-4эт.туалет,3эт.; т/ц; каб.зав.</t>
  </si>
  <si>
    <t>Молодёжный,1-222</t>
  </si>
  <si>
    <t>Севастопольская,13-ц/вых</t>
  </si>
  <si>
    <t>Молодёжный,15-413</t>
  </si>
  <si>
    <t>Лауреатов,31-920</t>
  </si>
  <si>
    <t>Лауреатов,31-502</t>
  </si>
  <si>
    <t>Молодёжный,25-2эт.</t>
  </si>
  <si>
    <t>Металлургов,19-622</t>
  </si>
  <si>
    <t>Молодёжный,25-636</t>
  </si>
  <si>
    <t>Севастопольская,13-727</t>
  </si>
  <si>
    <t>Молодёжный,1-727,417</t>
  </si>
  <si>
    <t>Дзержинского,6-132; 4эт.</t>
  </si>
  <si>
    <t>Лауреатов,31-504</t>
  </si>
  <si>
    <t>Михайличенко,6-410,439,932</t>
  </si>
  <si>
    <t>Котульского,6-809,332</t>
  </si>
  <si>
    <t>Металлургов,25-238,215,322</t>
  </si>
  <si>
    <t>Котульского,6-6эт.,332,611</t>
  </si>
  <si>
    <t>Молодёжный,15-219,930,224,102,413</t>
  </si>
  <si>
    <t>Металлургов,29-226,507</t>
  </si>
  <si>
    <t>Металлургов,19-111</t>
  </si>
  <si>
    <t>Молодёжный,1-336,539,703,727,341,431; 2эт.</t>
  </si>
  <si>
    <t>Молодёжный,11-427,238,121</t>
  </si>
  <si>
    <t>Молодежный,5-103,106,428</t>
  </si>
  <si>
    <t>Комсомольская,26-м/сб</t>
  </si>
  <si>
    <t>Молодёжный,1-336,539,716;9эт.</t>
  </si>
  <si>
    <t>Лауреатов,31-3,4эт.;9эт.-холл;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</si>
  <si>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декабрь - 2010года.</t>
    </r>
  </si>
  <si>
    <t>Севастопольская,13-вахта</t>
  </si>
  <si>
    <t>Молодёжный,25-6эт.бытовка</t>
  </si>
  <si>
    <t>Михайличенко,6-7,5эт.</t>
  </si>
  <si>
    <t>Талнахская,67-1,3эт.</t>
  </si>
  <si>
    <t>восстановление освещения м/кам</t>
  </si>
  <si>
    <t>Севастопольская,13-1 эт.вахта</t>
  </si>
  <si>
    <t>Лауреатов,31-9эт.-п/пл</t>
  </si>
  <si>
    <t>Севастопольская,13-чердак; 1-9эт.</t>
  </si>
  <si>
    <t>монтаж врем.сетей на черд; восст.осв.</t>
  </si>
  <si>
    <t>Молодёжный,25-5эт</t>
  </si>
  <si>
    <t>Молодёжный,5-612</t>
  </si>
  <si>
    <t>Молодёжный,11-3,4,6,9эт.</t>
  </si>
  <si>
    <t>Комсомольская,26-323,337,346,456,477,445,431,429,502</t>
  </si>
  <si>
    <t>Комсомольская,26-507,515,528,510,513,519,531</t>
  </si>
  <si>
    <t>замена выкл., розеток</t>
  </si>
  <si>
    <t>Молодёжный,25-ст.№11</t>
  </si>
  <si>
    <t>ревизия стоячного провода</t>
  </si>
  <si>
    <t>Молодёжный,11-3,4,6,9эт.;к.528</t>
  </si>
  <si>
    <t>восст.освещения; восст.питания</t>
  </si>
  <si>
    <t>Молодёжный,5-ст№3</t>
  </si>
  <si>
    <t>Дзержинского,6-331</t>
  </si>
  <si>
    <t>Орджоникидзе,19-301</t>
  </si>
  <si>
    <t>Комсомольская,26-3эт.эл.щит</t>
  </si>
  <si>
    <t>Комсомольская,26-2,3эт;422</t>
  </si>
  <si>
    <t>Дзержинского,6-4эт.</t>
  </si>
  <si>
    <t>Молодёжный,5-3,4,5,9эт.</t>
  </si>
  <si>
    <t>Молодёжный,1-222,620</t>
  </si>
  <si>
    <t>Молодёжный,1-620</t>
  </si>
  <si>
    <t>Молодёжный,1-905,325</t>
  </si>
  <si>
    <t>Комсомольская,25-114</t>
  </si>
  <si>
    <t>Молодёжный,11-314</t>
  </si>
  <si>
    <t>Металлургов,25-831</t>
  </si>
  <si>
    <t>Михайличенко,6-206</t>
  </si>
  <si>
    <t>Молодёжный,25-605</t>
  </si>
  <si>
    <t>Металлургов,25-828,331</t>
  </si>
  <si>
    <t>Котульского,6-212,522</t>
  </si>
  <si>
    <t>Металлургов,29-329,211</t>
  </si>
  <si>
    <t>Лауреатов,31-214,527</t>
  </si>
  <si>
    <t>Орджоникидзе,19-219</t>
  </si>
  <si>
    <t>Молодёжный,15-231,119,225</t>
  </si>
  <si>
    <t>Лауреатов,31-1эт.</t>
  </si>
  <si>
    <t>Лауреатов,48-829</t>
  </si>
  <si>
    <t>Талнахская,67-3эт.</t>
  </si>
  <si>
    <t>Котульского,6-110</t>
  </si>
  <si>
    <t>Севастопольская,15-532</t>
  </si>
  <si>
    <t>Металлургов,29-211</t>
  </si>
  <si>
    <t>Молодёжный,11-835,527,106,807,433</t>
  </si>
  <si>
    <t>Молодежный,5-612,501</t>
  </si>
  <si>
    <t>Молодёжный,25-606,410,409,119</t>
  </si>
  <si>
    <t>Михайличенко,6-108</t>
  </si>
  <si>
    <r>
      <t xml:space="preserve">выполненных работ по </t>
    </r>
    <r>
      <rPr>
        <b/>
        <sz val="10"/>
        <color indexed="20"/>
        <rFont val="Arial"/>
        <family val="2"/>
      </rPr>
      <t>общежитиям</t>
    </r>
    <r>
      <rPr>
        <b/>
        <sz val="10"/>
        <rFont val="Arial"/>
        <family val="2"/>
      </rPr>
      <t xml:space="preserve"> ООО "Жилищный трест" за январь - 2011года.</t>
    </r>
  </si>
  <si>
    <t>Севастопольская,13-303</t>
  </si>
  <si>
    <t>Котульского,6-325</t>
  </si>
  <si>
    <t>Ремонт ЩК</t>
  </si>
  <si>
    <t>Молодёжный,1-421,705,736,436,716</t>
  </si>
  <si>
    <t>Молодёжный,25-817</t>
  </si>
  <si>
    <t>Михайличенко,6-626</t>
  </si>
  <si>
    <t>Котульского,6-822,630,211</t>
  </si>
  <si>
    <t>Металлургов,219-333</t>
  </si>
  <si>
    <t>Молодёжный,15-529</t>
  </si>
  <si>
    <t>Котульского,6-212</t>
  </si>
  <si>
    <t>Молодёжный,11-328</t>
  </si>
  <si>
    <t>Молодёжный,15-531,703,120</t>
  </si>
  <si>
    <t>Метал.25-828,711,516,833,212,515,725,215</t>
  </si>
  <si>
    <t>Лауреатов,31-816,412,233,217,736</t>
  </si>
  <si>
    <t>Молодежный,5-829,132</t>
  </si>
  <si>
    <t>Севастопольская,13- 1-9эт.</t>
  </si>
  <si>
    <t>Молодёжный,1-3,6,7,9эт.</t>
  </si>
  <si>
    <t>восстановление освещения з/вых,п/пл</t>
  </si>
  <si>
    <t>Молодёжный,15-5,7эт.</t>
  </si>
  <si>
    <t>ревизия эл.щитка</t>
  </si>
  <si>
    <t>Лауреатов,31-3,7,8,9эт.</t>
  </si>
  <si>
    <t>Металлургов,25-4,7эт</t>
  </si>
  <si>
    <t>Металлургов,29-2эт.</t>
  </si>
  <si>
    <t>Молодёжный,5-6,4эт.</t>
  </si>
  <si>
    <t>Молодёжный,5-132,942</t>
  </si>
  <si>
    <t>Севастопольская,13-1эт.бытовка</t>
  </si>
  <si>
    <t>Котульского,6-1-9эт.</t>
  </si>
  <si>
    <t>восст.освещения этажей</t>
  </si>
  <si>
    <t>Лауреатов,31-зап/вых</t>
  </si>
  <si>
    <t>Металлургов,25-2,3,4,7эт.</t>
  </si>
  <si>
    <t>Молодёжный,5-ст№3,4</t>
  </si>
  <si>
    <t>Молодёжный,25-ст№4</t>
  </si>
  <si>
    <t>Молодёжный,15-2эт.б/кр.</t>
  </si>
  <si>
    <t>Котульского,6-125,3,5эт.к.134</t>
  </si>
  <si>
    <t>Молодёжный,25-ТР эл.оборудования</t>
  </si>
  <si>
    <t>Котульского,6-439</t>
  </si>
  <si>
    <t>Металлургов,19-201,81</t>
  </si>
  <si>
    <t>Металлургов,19-201</t>
  </si>
  <si>
    <t>Молоджёный,11-326,803</t>
  </si>
  <si>
    <t>Металлургов,25-7эт.</t>
  </si>
  <si>
    <t>Лауреатов,31-5эт.</t>
  </si>
  <si>
    <t>Металлургов,29-223</t>
  </si>
  <si>
    <t>Михайличенко,6-3,7</t>
  </si>
  <si>
    <t>Молоджёный,15-1эт.з/вых</t>
  </si>
  <si>
    <t>Молодёжный,5-з/вых,4,9эт.б/кр.</t>
  </si>
  <si>
    <t>Молодёжный,15-740</t>
  </si>
  <si>
    <t>Севастопольская,13-711</t>
  </si>
  <si>
    <t>Севастопольская,13-1эт.</t>
  </si>
  <si>
    <t>Молодежный,11-104,129,706,717</t>
  </si>
  <si>
    <t>Дзержинского,6-вент.камера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</si>
</sst>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_(* #,##0.0_);_(* \(#,##0.0\);_(* &quot;-&quot;??_);_(@_)"/>
    <numFmt numFmtId="184" formatCode="_(* #,##0_);_(* \(#,##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1" fillId="34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1" xfId="0" applyFill="1" applyBorder="1" applyAlignment="1">
      <alignment/>
    </xf>
    <xf numFmtId="180" fontId="0" fillId="35" borderId="10" xfId="0" applyNumberFormat="1" applyFill="1" applyBorder="1" applyAlignment="1">
      <alignment horizontal="center" vertical="center"/>
    </xf>
    <xf numFmtId="180" fontId="1" fillId="33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4" xfId="0" applyBorder="1" applyAlignment="1">
      <alignment/>
    </xf>
    <xf numFmtId="49" fontId="6" fillId="37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/>
    </xf>
    <xf numFmtId="49" fontId="6" fillId="39" borderId="10" xfId="0" applyNumberFormat="1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8" borderId="10" xfId="0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180" fontId="0" fillId="38" borderId="10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/>
    </xf>
    <xf numFmtId="0" fontId="0" fillId="38" borderId="11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180" fontId="1" fillId="38" borderId="10" xfId="0" applyNumberFormat="1" applyFont="1" applyFill="1" applyBorder="1" applyAlignment="1">
      <alignment horizontal="center" vertical="center"/>
    </xf>
    <xf numFmtId="2" fontId="1" fillId="38" borderId="10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8" borderId="12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4" fillId="38" borderId="10" xfId="0" applyFont="1" applyFill="1" applyBorder="1" applyAlignment="1">
      <alignment horizontal="left" wrapText="1"/>
    </xf>
    <xf numFmtId="0" fontId="5" fillId="38" borderId="10" xfId="0" applyFont="1" applyFill="1" applyBorder="1" applyAlignment="1">
      <alignment horizontal="left"/>
    </xf>
    <xf numFmtId="0" fontId="0" fillId="38" borderId="11" xfId="0" applyFont="1" applyFill="1" applyBorder="1" applyAlignment="1">
      <alignment/>
    </xf>
    <xf numFmtId="0" fontId="0" fillId="38" borderId="11" xfId="0" applyFill="1" applyBorder="1" applyAlignment="1">
      <alignment horizontal="left"/>
    </xf>
    <xf numFmtId="0" fontId="0" fillId="38" borderId="12" xfId="0" applyFill="1" applyBorder="1" applyAlignment="1">
      <alignment horizontal="left"/>
    </xf>
    <xf numFmtId="0" fontId="0" fillId="38" borderId="13" xfId="0" applyFill="1" applyBorder="1" applyAlignment="1">
      <alignment horizontal="left"/>
    </xf>
    <xf numFmtId="0" fontId="4" fillId="38" borderId="10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0" fillId="38" borderId="11" xfId="0" applyFill="1" applyBorder="1" applyAlignment="1">
      <alignment vertical="center"/>
    </xf>
    <xf numFmtId="0" fontId="4" fillId="38" borderId="15" xfId="0" applyFont="1" applyFill="1" applyBorder="1" applyAlignment="1">
      <alignment/>
    </xf>
    <xf numFmtId="0" fontId="0" fillId="38" borderId="15" xfId="0" applyFill="1" applyBorder="1" applyAlignment="1">
      <alignment horizontal="center" vertical="center"/>
    </xf>
    <xf numFmtId="0" fontId="0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8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4.14062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770</v>
      </c>
      <c r="B2" s="66"/>
      <c r="C2" s="66"/>
      <c r="D2" s="66"/>
      <c r="E2" s="66"/>
      <c r="F2" s="66"/>
      <c r="G2" s="66"/>
      <c r="H2" s="66"/>
      <c r="I2" s="67"/>
    </row>
    <row r="3" spans="1:9" ht="12.75">
      <c r="A3" s="68" t="s">
        <v>185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" t="s">
        <v>186</v>
      </c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</row>
    <row r="5" spans="1:9" ht="12.75">
      <c r="A5" s="6" t="s">
        <v>263</v>
      </c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4.25" customHeight="1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95"/>
      <c r="B8" s="48" t="s">
        <v>787</v>
      </c>
      <c r="C8" s="46" t="s">
        <v>198</v>
      </c>
      <c r="D8" s="96">
        <v>1</v>
      </c>
      <c r="E8" s="46">
        <v>212</v>
      </c>
      <c r="F8" s="46">
        <f aca="true" t="shared" si="0" ref="F8:F16">D8*E8</f>
        <v>212</v>
      </c>
      <c r="G8" s="97" t="s">
        <v>478</v>
      </c>
      <c r="H8" s="51"/>
      <c r="I8" s="52"/>
    </row>
    <row r="9" spans="1:9" ht="12.75">
      <c r="A9" s="95"/>
      <c r="B9" s="48" t="s">
        <v>801</v>
      </c>
      <c r="C9" s="46" t="s">
        <v>198</v>
      </c>
      <c r="D9" s="96">
        <v>0.5</v>
      </c>
      <c r="E9" s="46">
        <v>212</v>
      </c>
      <c r="F9" s="46">
        <f t="shared" si="0"/>
        <v>106</v>
      </c>
      <c r="G9" s="97" t="s">
        <v>736</v>
      </c>
      <c r="H9" s="51"/>
      <c r="I9" s="52"/>
    </row>
    <row r="10" spans="1:9" ht="12.75">
      <c r="A10" s="95"/>
      <c r="B10" s="48" t="s">
        <v>816</v>
      </c>
      <c r="C10" s="46" t="s">
        <v>198</v>
      </c>
      <c r="D10" s="96">
        <v>2</v>
      </c>
      <c r="E10" s="46">
        <v>212</v>
      </c>
      <c r="F10" s="46">
        <f t="shared" si="0"/>
        <v>424</v>
      </c>
      <c r="G10" s="98" t="s">
        <v>264</v>
      </c>
      <c r="H10" s="51"/>
      <c r="I10" s="52"/>
    </row>
    <row r="11" spans="1:9" ht="12.75">
      <c r="A11" s="95"/>
      <c r="B11" s="48" t="s">
        <v>807</v>
      </c>
      <c r="C11" s="46" t="s">
        <v>198</v>
      </c>
      <c r="D11" s="96">
        <v>2</v>
      </c>
      <c r="E11" s="46">
        <v>212</v>
      </c>
      <c r="F11" s="46">
        <f t="shared" si="0"/>
        <v>424</v>
      </c>
      <c r="G11" s="98" t="s">
        <v>264</v>
      </c>
      <c r="H11" s="51"/>
      <c r="I11" s="52"/>
    </row>
    <row r="12" spans="1:9" ht="12.75">
      <c r="A12" s="95"/>
      <c r="B12" s="48" t="s">
        <v>811</v>
      </c>
      <c r="C12" s="46" t="s">
        <v>198</v>
      </c>
      <c r="D12" s="96">
        <v>1.5</v>
      </c>
      <c r="E12" s="46">
        <v>212</v>
      </c>
      <c r="F12" s="46">
        <f t="shared" si="0"/>
        <v>318</v>
      </c>
      <c r="G12" s="98" t="s">
        <v>264</v>
      </c>
      <c r="H12" s="51"/>
      <c r="I12" s="52"/>
    </row>
    <row r="13" spans="1:9" ht="12.75">
      <c r="A13" s="95"/>
      <c r="B13" s="48" t="s">
        <v>817</v>
      </c>
      <c r="C13" s="46" t="s">
        <v>198</v>
      </c>
      <c r="D13" s="96">
        <v>2.5</v>
      </c>
      <c r="E13" s="46">
        <v>212</v>
      </c>
      <c r="F13" s="46">
        <f t="shared" si="0"/>
        <v>530</v>
      </c>
      <c r="G13" s="98" t="s">
        <v>264</v>
      </c>
      <c r="H13" s="51"/>
      <c r="I13" s="52"/>
    </row>
    <row r="14" spans="1:9" ht="12.75">
      <c r="A14" s="95"/>
      <c r="B14" s="48" t="s">
        <v>792</v>
      </c>
      <c r="C14" s="46" t="s">
        <v>198</v>
      </c>
      <c r="D14" s="96">
        <v>3.5</v>
      </c>
      <c r="E14" s="46">
        <v>212</v>
      </c>
      <c r="F14" s="46">
        <f t="shared" si="0"/>
        <v>742</v>
      </c>
      <c r="G14" s="97" t="s">
        <v>478</v>
      </c>
      <c r="H14" s="51"/>
      <c r="I14" s="52"/>
    </row>
    <row r="15" spans="1:9" ht="12.75">
      <c r="A15" s="95"/>
      <c r="B15" s="48" t="s">
        <v>799</v>
      </c>
      <c r="C15" s="46" t="s">
        <v>198</v>
      </c>
      <c r="D15" s="96">
        <v>3.5</v>
      </c>
      <c r="E15" s="46">
        <v>212</v>
      </c>
      <c r="F15" s="46">
        <f t="shared" si="0"/>
        <v>742</v>
      </c>
      <c r="G15" s="97" t="s">
        <v>478</v>
      </c>
      <c r="H15" s="51"/>
      <c r="I15" s="52"/>
    </row>
    <row r="16" spans="1:9" ht="12.75">
      <c r="A16" s="95"/>
      <c r="B16" s="48" t="s">
        <v>804</v>
      </c>
      <c r="C16" s="46" t="s">
        <v>198</v>
      </c>
      <c r="D16" s="96">
        <v>6.5</v>
      </c>
      <c r="E16" s="46">
        <v>212</v>
      </c>
      <c r="F16" s="46">
        <f t="shared" si="0"/>
        <v>1378</v>
      </c>
      <c r="G16" s="97" t="s">
        <v>790</v>
      </c>
      <c r="H16" s="51"/>
      <c r="I16" s="52"/>
    </row>
    <row r="17" spans="1:9" ht="12.75">
      <c r="A17" s="46"/>
      <c r="B17" s="99" t="s">
        <v>202</v>
      </c>
      <c r="C17" s="99" t="s">
        <v>198</v>
      </c>
      <c r="D17" s="100">
        <f>SUM(D8:D16)</f>
        <v>23</v>
      </c>
      <c r="E17" s="99"/>
      <c r="F17" s="101">
        <f>SUM(F8:F16)</f>
        <v>4876</v>
      </c>
      <c r="G17" s="102"/>
      <c r="H17" s="80"/>
      <c r="I17" s="81"/>
    </row>
    <row r="18" spans="1:9" ht="12.75">
      <c r="A18" s="46"/>
      <c r="B18" s="79" t="s">
        <v>250</v>
      </c>
      <c r="C18" s="103"/>
      <c r="D18" s="103"/>
      <c r="E18" s="103"/>
      <c r="F18" s="103"/>
      <c r="G18" s="103"/>
      <c r="H18" s="103"/>
      <c r="I18" s="104"/>
    </row>
    <row r="19" spans="1:9" ht="12.75">
      <c r="A19" s="95"/>
      <c r="B19" s="48" t="s">
        <v>778</v>
      </c>
      <c r="C19" s="46" t="s">
        <v>248</v>
      </c>
      <c r="D19" s="44">
        <v>1</v>
      </c>
      <c r="E19" s="46">
        <v>538.85</v>
      </c>
      <c r="F19" s="46">
        <f>D19*E19</f>
        <v>538.85</v>
      </c>
      <c r="G19" s="97" t="s">
        <v>262</v>
      </c>
      <c r="H19" s="51"/>
      <c r="I19" s="52"/>
    </row>
    <row r="20" spans="1:9" ht="12.75">
      <c r="A20" s="95"/>
      <c r="B20" s="48" t="s">
        <v>780</v>
      </c>
      <c r="C20" s="46" t="s">
        <v>248</v>
      </c>
      <c r="D20" s="44">
        <v>1</v>
      </c>
      <c r="E20" s="46">
        <v>538.85</v>
      </c>
      <c r="F20" s="46">
        <f>D20*E20</f>
        <v>538.85</v>
      </c>
      <c r="G20" s="97" t="s">
        <v>262</v>
      </c>
      <c r="H20" s="51"/>
      <c r="I20" s="52"/>
    </row>
    <row r="21" spans="1:9" ht="12.75">
      <c r="A21" s="95"/>
      <c r="B21" s="48" t="s">
        <v>750</v>
      </c>
      <c r="C21" s="46" t="s">
        <v>248</v>
      </c>
      <c r="D21" s="44">
        <v>1</v>
      </c>
      <c r="E21" s="46">
        <v>538.85</v>
      </c>
      <c r="F21" s="46">
        <f>D21*E21</f>
        <v>538.85</v>
      </c>
      <c r="G21" s="97" t="s">
        <v>262</v>
      </c>
      <c r="H21" s="51"/>
      <c r="I21" s="52"/>
    </row>
    <row r="22" spans="1:9" ht="12.75">
      <c r="A22" s="95"/>
      <c r="B22" s="48" t="s">
        <v>779</v>
      </c>
      <c r="C22" s="46" t="s">
        <v>248</v>
      </c>
      <c r="D22" s="44">
        <v>1</v>
      </c>
      <c r="E22" s="46">
        <v>538.85</v>
      </c>
      <c r="F22" s="46">
        <f>D22*E22</f>
        <v>538.85</v>
      </c>
      <c r="G22" s="97" t="s">
        <v>262</v>
      </c>
      <c r="H22" s="51"/>
      <c r="I22" s="52"/>
    </row>
    <row r="23" spans="1:9" ht="12.75">
      <c r="A23" s="99"/>
      <c r="B23" s="99" t="s">
        <v>202</v>
      </c>
      <c r="C23" s="99" t="s">
        <v>248</v>
      </c>
      <c r="D23" s="105">
        <f>SUM(D19:D22)</f>
        <v>4</v>
      </c>
      <c r="E23" s="99"/>
      <c r="F23" s="99">
        <f>SUM(F19:F22)</f>
        <v>2155.4</v>
      </c>
      <c r="G23" s="106"/>
      <c r="H23" s="107"/>
      <c r="I23" s="108"/>
    </row>
    <row r="24" spans="1:9" ht="12.75">
      <c r="A24" s="46"/>
      <c r="B24" s="79" t="s">
        <v>268</v>
      </c>
      <c r="C24" s="103"/>
      <c r="D24" s="103"/>
      <c r="E24" s="103"/>
      <c r="F24" s="103"/>
      <c r="G24" s="103"/>
      <c r="H24" s="103"/>
      <c r="I24" s="104"/>
    </row>
    <row r="25" spans="1:9" ht="12.75">
      <c r="A25" s="95"/>
      <c r="B25" s="48" t="s">
        <v>771</v>
      </c>
      <c r="C25" s="46" t="s">
        <v>248</v>
      </c>
      <c r="D25" s="44">
        <v>1</v>
      </c>
      <c r="E25" s="46">
        <v>423.53</v>
      </c>
      <c r="F25" s="46">
        <f>D25*E25</f>
        <v>423.53</v>
      </c>
      <c r="G25" s="97" t="s">
        <v>262</v>
      </c>
      <c r="H25" s="51"/>
      <c r="I25" s="52"/>
    </row>
    <row r="26" spans="1:9" ht="12.75">
      <c r="A26" s="99"/>
      <c r="B26" s="99" t="s">
        <v>202</v>
      </c>
      <c r="C26" s="99" t="s">
        <v>248</v>
      </c>
      <c r="D26" s="105">
        <f>SUM(D25:D25)</f>
        <v>1</v>
      </c>
      <c r="E26" s="99"/>
      <c r="F26" s="99">
        <f>SUM(F25:F25)</f>
        <v>423.53</v>
      </c>
      <c r="G26" s="106"/>
      <c r="H26" s="107"/>
      <c r="I26" s="108"/>
    </row>
    <row r="27" spans="1:9" ht="12.75">
      <c r="A27" s="46"/>
      <c r="B27" s="79" t="s">
        <v>251</v>
      </c>
      <c r="C27" s="103"/>
      <c r="D27" s="103"/>
      <c r="E27" s="103"/>
      <c r="F27" s="103"/>
      <c r="G27" s="103"/>
      <c r="H27" s="103"/>
      <c r="I27" s="104"/>
    </row>
    <row r="28" spans="1:9" ht="18.75" customHeight="1">
      <c r="A28" s="109"/>
      <c r="B28" s="48" t="s">
        <v>774</v>
      </c>
      <c r="C28" s="46" t="s">
        <v>248</v>
      </c>
      <c r="D28" s="44">
        <v>7</v>
      </c>
      <c r="E28" s="46">
        <v>165.38</v>
      </c>
      <c r="F28" s="46">
        <f aca="true" t="shared" si="1" ref="F28:F44">D28*E28</f>
        <v>1157.6599999999999</v>
      </c>
      <c r="G28" s="102" t="s">
        <v>262</v>
      </c>
      <c r="H28" s="80"/>
      <c r="I28" s="81"/>
    </row>
    <row r="29" spans="1:9" ht="12.75">
      <c r="A29" s="109"/>
      <c r="B29" s="48" t="s">
        <v>785</v>
      </c>
      <c r="C29" s="46" t="s">
        <v>248</v>
      </c>
      <c r="D29" s="44">
        <v>3</v>
      </c>
      <c r="E29" s="46">
        <v>165.38</v>
      </c>
      <c r="F29" s="46">
        <f t="shared" si="1"/>
        <v>496.14</v>
      </c>
      <c r="G29" s="102" t="s">
        <v>262</v>
      </c>
      <c r="H29" s="80"/>
      <c r="I29" s="81"/>
    </row>
    <row r="30" spans="1:9" ht="12.75">
      <c r="A30" s="109"/>
      <c r="B30" s="48" t="s">
        <v>781</v>
      </c>
      <c r="C30" s="46" t="s">
        <v>248</v>
      </c>
      <c r="D30" s="44">
        <v>1</v>
      </c>
      <c r="E30" s="46">
        <v>165.38</v>
      </c>
      <c r="F30" s="46">
        <f t="shared" si="1"/>
        <v>165.38</v>
      </c>
      <c r="G30" s="102" t="s">
        <v>262</v>
      </c>
      <c r="H30" s="80"/>
      <c r="I30" s="81"/>
    </row>
    <row r="31" spans="1:9" ht="12.75">
      <c r="A31" s="109"/>
      <c r="B31" s="48" t="s">
        <v>782</v>
      </c>
      <c r="C31" s="46" t="s">
        <v>248</v>
      </c>
      <c r="D31" s="44">
        <v>4</v>
      </c>
      <c r="E31" s="46">
        <v>165.38</v>
      </c>
      <c r="F31" s="46">
        <f>D31*E31</f>
        <v>661.52</v>
      </c>
      <c r="G31" s="102" t="s">
        <v>262</v>
      </c>
      <c r="H31" s="80"/>
      <c r="I31" s="81"/>
    </row>
    <row r="32" spans="1:9" ht="12.75">
      <c r="A32" s="109"/>
      <c r="B32" s="48" t="s">
        <v>775</v>
      </c>
      <c r="C32" s="46" t="s">
        <v>248</v>
      </c>
      <c r="D32" s="44">
        <v>3</v>
      </c>
      <c r="E32" s="46">
        <v>165.38</v>
      </c>
      <c r="F32" s="46">
        <f t="shared" si="1"/>
        <v>496.14</v>
      </c>
      <c r="G32" s="102" t="s">
        <v>262</v>
      </c>
      <c r="H32" s="80"/>
      <c r="I32" s="81"/>
    </row>
    <row r="33" spans="1:9" ht="12.75">
      <c r="A33" s="95"/>
      <c r="B33" s="48" t="s">
        <v>776</v>
      </c>
      <c r="C33" s="46" t="s">
        <v>248</v>
      </c>
      <c r="D33" s="44">
        <v>1</v>
      </c>
      <c r="E33" s="46">
        <v>165.38</v>
      </c>
      <c r="F33" s="46">
        <f t="shared" si="1"/>
        <v>165.38</v>
      </c>
      <c r="G33" s="102" t="s">
        <v>262</v>
      </c>
      <c r="H33" s="80"/>
      <c r="I33" s="81"/>
    </row>
    <row r="34" spans="1:9" ht="12.75">
      <c r="A34" s="95"/>
      <c r="B34" s="48" t="s">
        <v>777</v>
      </c>
      <c r="C34" s="46" t="s">
        <v>248</v>
      </c>
      <c r="D34" s="44">
        <v>3</v>
      </c>
      <c r="E34" s="46">
        <v>165.38</v>
      </c>
      <c r="F34" s="46">
        <f>D34*E34</f>
        <v>496.14</v>
      </c>
      <c r="G34" s="102" t="s">
        <v>262</v>
      </c>
      <c r="H34" s="80"/>
      <c r="I34" s="81"/>
    </row>
    <row r="35" spans="1:9" ht="12.75">
      <c r="A35" s="95"/>
      <c r="B35" s="48" t="s">
        <v>812</v>
      </c>
      <c r="C35" s="46" t="s">
        <v>248</v>
      </c>
      <c r="D35" s="44">
        <v>1</v>
      </c>
      <c r="E35" s="46">
        <v>165.38</v>
      </c>
      <c r="F35" s="46">
        <f>D35*E35</f>
        <v>165.38</v>
      </c>
      <c r="G35" s="102" t="s">
        <v>262</v>
      </c>
      <c r="H35" s="80"/>
      <c r="I35" s="81"/>
    </row>
    <row r="36" spans="1:9" ht="12.75">
      <c r="A36" s="95"/>
      <c r="B36" s="48" t="s">
        <v>808</v>
      </c>
      <c r="C36" s="46" t="s">
        <v>248</v>
      </c>
      <c r="D36" s="44">
        <v>1</v>
      </c>
      <c r="E36" s="46">
        <v>165.38</v>
      </c>
      <c r="F36" s="46">
        <f>D36*E36</f>
        <v>165.38</v>
      </c>
      <c r="G36" s="102" t="s">
        <v>262</v>
      </c>
      <c r="H36" s="80"/>
      <c r="I36" s="81"/>
    </row>
    <row r="37" spans="1:9" ht="12.75">
      <c r="A37" s="95"/>
      <c r="B37" s="48" t="s">
        <v>809</v>
      </c>
      <c r="C37" s="46" t="s">
        <v>248</v>
      </c>
      <c r="D37" s="44">
        <v>2</v>
      </c>
      <c r="E37" s="46">
        <v>165.38</v>
      </c>
      <c r="F37" s="46">
        <f>D37*E37</f>
        <v>330.76</v>
      </c>
      <c r="G37" s="102" t="s">
        <v>262</v>
      </c>
      <c r="H37" s="80"/>
      <c r="I37" s="81"/>
    </row>
    <row r="38" spans="1:9" ht="12.75">
      <c r="A38" s="95"/>
      <c r="B38" s="48" t="s">
        <v>814</v>
      </c>
      <c r="C38" s="46" t="s">
        <v>248</v>
      </c>
      <c r="D38" s="44">
        <v>1</v>
      </c>
      <c r="E38" s="46">
        <v>165.38</v>
      </c>
      <c r="F38" s="46">
        <f>D38*E38</f>
        <v>165.38</v>
      </c>
      <c r="G38" s="102" t="s">
        <v>262</v>
      </c>
      <c r="H38" s="80"/>
      <c r="I38" s="81"/>
    </row>
    <row r="39" spans="1:9" ht="12.75">
      <c r="A39" s="95"/>
      <c r="B39" s="48" t="s">
        <v>783</v>
      </c>
      <c r="C39" s="46" t="s">
        <v>248</v>
      </c>
      <c r="D39" s="44">
        <v>10</v>
      </c>
      <c r="E39" s="46">
        <v>165.38</v>
      </c>
      <c r="F39" s="46">
        <f t="shared" si="1"/>
        <v>1653.8</v>
      </c>
      <c r="G39" s="102" t="s">
        <v>262</v>
      </c>
      <c r="H39" s="80"/>
      <c r="I39" s="81"/>
    </row>
    <row r="40" spans="1:9" ht="12.75">
      <c r="A40" s="95"/>
      <c r="B40" s="48" t="s">
        <v>172</v>
      </c>
      <c r="C40" s="46" t="s">
        <v>248</v>
      </c>
      <c r="D40" s="44">
        <v>1</v>
      </c>
      <c r="E40" s="46">
        <v>165.38</v>
      </c>
      <c r="F40" s="46">
        <f>D40*E40</f>
        <v>165.38</v>
      </c>
      <c r="G40" s="102" t="s">
        <v>262</v>
      </c>
      <c r="H40" s="80"/>
      <c r="I40" s="81"/>
    </row>
    <row r="41" spans="1:9" ht="12.75">
      <c r="A41" s="95"/>
      <c r="B41" s="48" t="s">
        <v>771</v>
      </c>
      <c r="C41" s="46" t="s">
        <v>248</v>
      </c>
      <c r="D41" s="44">
        <v>1</v>
      </c>
      <c r="E41" s="46">
        <v>165.38</v>
      </c>
      <c r="F41" s="46">
        <f t="shared" si="1"/>
        <v>165.38</v>
      </c>
      <c r="G41" s="102" t="s">
        <v>262</v>
      </c>
      <c r="H41" s="80"/>
      <c r="I41" s="81"/>
    </row>
    <row r="42" spans="1:9" ht="12.75">
      <c r="A42" s="95"/>
      <c r="B42" s="49" t="s">
        <v>784</v>
      </c>
      <c r="C42" s="46" t="s">
        <v>248</v>
      </c>
      <c r="D42" s="44">
        <v>8</v>
      </c>
      <c r="E42" s="46">
        <v>165.38</v>
      </c>
      <c r="F42" s="46">
        <f t="shared" si="1"/>
        <v>1323.04</v>
      </c>
      <c r="G42" s="102" t="s">
        <v>262</v>
      </c>
      <c r="H42" s="80"/>
      <c r="I42" s="81"/>
    </row>
    <row r="43" spans="1:9" ht="12.75">
      <c r="A43" s="109"/>
      <c r="B43" s="48" t="s">
        <v>795</v>
      </c>
      <c r="C43" s="46" t="s">
        <v>248</v>
      </c>
      <c r="D43" s="44">
        <v>2</v>
      </c>
      <c r="E43" s="46">
        <v>165.38</v>
      </c>
      <c r="F43" s="46">
        <f t="shared" si="1"/>
        <v>330.76</v>
      </c>
      <c r="G43" s="102" t="s">
        <v>262</v>
      </c>
      <c r="H43" s="80"/>
      <c r="I43" s="81"/>
    </row>
    <row r="44" spans="1:9" ht="12.75">
      <c r="A44" s="109"/>
      <c r="B44" s="48" t="s">
        <v>802</v>
      </c>
      <c r="C44" s="46" t="s">
        <v>248</v>
      </c>
      <c r="D44" s="44">
        <v>3</v>
      </c>
      <c r="E44" s="46">
        <v>165.38</v>
      </c>
      <c r="F44" s="46">
        <f t="shared" si="1"/>
        <v>496.14</v>
      </c>
      <c r="G44" s="102" t="s">
        <v>262</v>
      </c>
      <c r="H44" s="80"/>
      <c r="I44" s="81"/>
    </row>
    <row r="45" spans="1:9" ht="12.75">
      <c r="A45" s="99"/>
      <c r="B45" s="99" t="s">
        <v>202</v>
      </c>
      <c r="C45" s="99" t="s">
        <v>248</v>
      </c>
      <c r="D45" s="105">
        <f>SUM(D28:D44)</f>
        <v>52</v>
      </c>
      <c r="E45" s="99"/>
      <c r="F45" s="99">
        <f>SUM(F28:F44)</f>
        <v>8599.76</v>
      </c>
      <c r="G45" s="106"/>
      <c r="H45" s="107"/>
      <c r="I45" s="108"/>
    </row>
    <row r="46" spans="1:9" ht="12.75">
      <c r="A46" s="46"/>
      <c r="B46" s="79" t="s">
        <v>252</v>
      </c>
      <c r="C46" s="103"/>
      <c r="D46" s="103"/>
      <c r="E46" s="103"/>
      <c r="F46" s="103"/>
      <c r="G46" s="103"/>
      <c r="H46" s="103"/>
      <c r="I46" s="104"/>
    </row>
    <row r="47" spans="1:9" ht="12.75">
      <c r="A47" s="110"/>
      <c r="B47" s="48" t="s">
        <v>791</v>
      </c>
      <c r="C47" s="46" t="s">
        <v>248</v>
      </c>
      <c r="D47" s="44">
        <v>13</v>
      </c>
      <c r="E47" s="46">
        <v>159.05</v>
      </c>
      <c r="F47" s="46">
        <f aca="true" t="shared" si="2" ref="F47:F60">D47*E47</f>
        <v>2067.65</v>
      </c>
      <c r="G47" s="102" t="s">
        <v>798</v>
      </c>
      <c r="H47" s="80"/>
      <c r="I47" s="81"/>
    </row>
    <row r="48" spans="1:9" ht="12.75">
      <c r="A48" s="110"/>
      <c r="B48" s="48" t="s">
        <v>800</v>
      </c>
      <c r="C48" s="46" t="s">
        <v>248</v>
      </c>
      <c r="D48" s="44">
        <v>14</v>
      </c>
      <c r="E48" s="46">
        <v>159.05</v>
      </c>
      <c r="F48" s="46">
        <f t="shared" si="2"/>
        <v>2226.7000000000003</v>
      </c>
      <c r="G48" s="102" t="s">
        <v>351</v>
      </c>
      <c r="H48" s="80"/>
      <c r="I48" s="81"/>
    </row>
    <row r="49" spans="1:9" ht="12.75">
      <c r="A49" s="110"/>
      <c r="B49" s="48" t="s">
        <v>793</v>
      </c>
      <c r="C49" s="46" t="s">
        <v>248</v>
      </c>
      <c r="D49" s="44">
        <v>2</v>
      </c>
      <c r="E49" s="46">
        <v>159.05</v>
      </c>
      <c r="F49" s="46">
        <f t="shared" si="2"/>
        <v>318.1</v>
      </c>
      <c r="G49" s="102" t="s">
        <v>351</v>
      </c>
      <c r="H49" s="80"/>
      <c r="I49" s="81"/>
    </row>
    <row r="50" spans="1:9" ht="12.75">
      <c r="A50" s="110"/>
      <c r="B50" s="48" t="s">
        <v>797</v>
      </c>
      <c r="C50" s="46" t="s">
        <v>248</v>
      </c>
      <c r="D50" s="44">
        <v>3</v>
      </c>
      <c r="E50" s="46">
        <v>159.05</v>
      </c>
      <c r="F50" s="46">
        <f t="shared" si="2"/>
        <v>477.15000000000003</v>
      </c>
      <c r="G50" s="102" t="s">
        <v>610</v>
      </c>
      <c r="H50" s="80"/>
      <c r="I50" s="81"/>
    </row>
    <row r="51" spans="1:9" ht="12.75">
      <c r="A51" s="95"/>
      <c r="B51" s="48" t="s">
        <v>811</v>
      </c>
      <c r="C51" s="46" t="s">
        <v>248</v>
      </c>
      <c r="D51" s="44">
        <v>3</v>
      </c>
      <c r="E51" s="46">
        <v>159.05</v>
      </c>
      <c r="F51" s="46">
        <f t="shared" si="2"/>
        <v>477.15000000000003</v>
      </c>
      <c r="G51" s="102" t="s">
        <v>610</v>
      </c>
      <c r="H51" s="80"/>
      <c r="I51" s="81"/>
    </row>
    <row r="52" spans="1:9" ht="12.75">
      <c r="A52" s="95"/>
      <c r="B52" s="48" t="s">
        <v>810</v>
      </c>
      <c r="C52" s="46" t="s">
        <v>248</v>
      </c>
      <c r="D52" s="44">
        <v>3</v>
      </c>
      <c r="E52" s="46">
        <v>159.05</v>
      </c>
      <c r="F52" s="46">
        <f t="shared" si="2"/>
        <v>477.15000000000003</v>
      </c>
      <c r="G52" s="102" t="s">
        <v>610</v>
      </c>
      <c r="H52" s="80"/>
      <c r="I52" s="81"/>
    </row>
    <row r="53" spans="1:9" ht="12.75">
      <c r="A53" s="95"/>
      <c r="B53" s="48" t="s">
        <v>813</v>
      </c>
      <c r="C53" s="46" t="s">
        <v>248</v>
      </c>
      <c r="D53" s="44">
        <v>3</v>
      </c>
      <c r="E53" s="46">
        <v>159.05</v>
      </c>
      <c r="F53" s="46">
        <f t="shared" si="2"/>
        <v>477.15000000000003</v>
      </c>
      <c r="G53" s="102" t="s">
        <v>610</v>
      </c>
      <c r="H53" s="80"/>
      <c r="I53" s="81"/>
    </row>
    <row r="54" spans="1:9" ht="12.75">
      <c r="A54" s="95"/>
      <c r="B54" s="48" t="s">
        <v>815</v>
      </c>
      <c r="C54" s="46" t="s">
        <v>248</v>
      </c>
      <c r="D54" s="44">
        <v>4</v>
      </c>
      <c r="E54" s="46">
        <v>159.05</v>
      </c>
      <c r="F54" s="46">
        <f t="shared" si="2"/>
        <v>636.2</v>
      </c>
      <c r="G54" s="111" t="s">
        <v>351</v>
      </c>
      <c r="H54" s="80"/>
      <c r="I54" s="81"/>
    </row>
    <row r="55" spans="1:9" ht="12.75">
      <c r="A55" s="95"/>
      <c r="B55" s="48" t="s">
        <v>818</v>
      </c>
      <c r="C55" s="46" t="s">
        <v>248</v>
      </c>
      <c r="D55" s="44">
        <v>1</v>
      </c>
      <c r="E55" s="46">
        <v>159.05</v>
      </c>
      <c r="F55" s="46">
        <f t="shared" si="2"/>
        <v>159.05</v>
      </c>
      <c r="G55" s="111" t="s">
        <v>351</v>
      </c>
      <c r="H55" s="80"/>
      <c r="I55" s="81"/>
    </row>
    <row r="56" spans="1:9" ht="12.75">
      <c r="A56" s="110"/>
      <c r="B56" s="48" t="s">
        <v>787</v>
      </c>
      <c r="C56" s="46" t="s">
        <v>248</v>
      </c>
      <c r="D56" s="44">
        <v>5</v>
      </c>
      <c r="E56" s="46">
        <v>159.05</v>
      </c>
      <c r="F56" s="46">
        <f t="shared" si="2"/>
        <v>795.25</v>
      </c>
      <c r="G56" s="111" t="s">
        <v>788</v>
      </c>
      <c r="H56" s="80"/>
      <c r="I56" s="81"/>
    </row>
    <row r="57" spans="1:9" ht="12.75">
      <c r="A57" s="110"/>
      <c r="B57" s="48" t="s">
        <v>794</v>
      </c>
      <c r="C57" s="46" t="s">
        <v>248</v>
      </c>
      <c r="D57" s="44">
        <v>2</v>
      </c>
      <c r="E57" s="46">
        <v>159.05</v>
      </c>
      <c r="F57" s="46">
        <f t="shared" si="2"/>
        <v>318.1</v>
      </c>
      <c r="G57" s="111" t="s">
        <v>788</v>
      </c>
      <c r="H57" s="80"/>
      <c r="I57" s="81"/>
    </row>
    <row r="58" spans="1:9" ht="12.75">
      <c r="A58" s="110"/>
      <c r="B58" s="48" t="s">
        <v>410</v>
      </c>
      <c r="C58" s="46" t="s">
        <v>248</v>
      </c>
      <c r="D58" s="44">
        <v>3</v>
      </c>
      <c r="E58" s="46">
        <v>159.05</v>
      </c>
      <c r="F58" s="46">
        <f t="shared" si="2"/>
        <v>477.15000000000003</v>
      </c>
      <c r="G58" s="102" t="s">
        <v>602</v>
      </c>
      <c r="H58" s="80"/>
      <c r="I58" s="81"/>
    </row>
    <row r="59" spans="1:9" ht="12.75">
      <c r="A59" s="110"/>
      <c r="B59" s="48" t="s">
        <v>789</v>
      </c>
      <c r="C59" s="46" t="s">
        <v>248</v>
      </c>
      <c r="D59" s="44">
        <v>2</v>
      </c>
      <c r="E59" s="46">
        <v>159.05</v>
      </c>
      <c r="F59" s="46">
        <f t="shared" si="2"/>
        <v>318.1</v>
      </c>
      <c r="G59" s="111" t="s">
        <v>481</v>
      </c>
      <c r="H59" s="80"/>
      <c r="I59" s="81"/>
    </row>
    <row r="60" spans="1:9" ht="12.75">
      <c r="A60" s="110"/>
      <c r="B60" s="48" t="s">
        <v>786</v>
      </c>
      <c r="C60" s="46" t="s">
        <v>248</v>
      </c>
      <c r="D60" s="44">
        <v>2</v>
      </c>
      <c r="E60" s="46">
        <v>159.05</v>
      </c>
      <c r="F60" s="46">
        <f t="shared" si="2"/>
        <v>318.1</v>
      </c>
      <c r="G60" s="111" t="s">
        <v>728</v>
      </c>
      <c r="H60" s="80"/>
      <c r="I60" s="81"/>
    </row>
    <row r="61" spans="1:9" ht="12.75">
      <c r="A61" s="99"/>
      <c r="B61" s="99" t="s">
        <v>202</v>
      </c>
      <c r="C61" s="99" t="s">
        <v>248</v>
      </c>
      <c r="D61" s="105">
        <f>SUM(D47:D60)</f>
        <v>60</v>
      </c>
      <c r="E61" s="99"/>
      <c r="F61" s="99">
        <f>SUM(F47:F60)</f>
        <v>9543</v>
      </c>
      <c r="G61" s="106"/>
      <c r="H61" s="107"/>
      <c r="I61" s="108"/>
    </row>
    <row r="62" spans="1:9" ht="12.75" customHeight="1">
      <c r="A62" s="46"/>
      <c r="B62" s="79" t="s">
        <v>453</v>
      </c>
      <c r="C62" s="80"/>
      <c r="D62" s="80"/>
      <c r="E62" s="80"/>
      <c r="F62" s="80"/>
      <c r="G62" s="80"/>
      <c r="H62" s="80"/>
      <c r="I62" s="81"/>
    </row>
    <row r="63" spans="1:9" ht="12.75">
      <c r="A63" s="95"/>
      <c r="B63" s="48" t="s">
        <v>806</v>
      </c>
      <c r="C63" s="46" t="s">
        <v>248</v>
      </c>
      <c r="D63" s="44">
        <v>1</v>
      </c>
      <c r="E63" s="46">
        <v>146.1</v>
      </c>
      <c r="F63" s="46">
        <f>D63*E63</f>
        <v>146.1</v>
      </c>
      <c r="G63" s="84" t="s">
        <v>199</v>
      </c>
      <c r="H63" s="84"/>
      <c r="I63" s="84"/>
    </row>
    <row r="64" spans="1:9" ht="12.75">
      <c r="A64" s="95"/>
      <c r="B64" s="48" t="s">
        <v>796</v>
      </c>
      <c r="C64" s="46" t="s">
        <v>248</v>
      </c>
      <c r="D64" s="44">
        <v>1</v>
      </c>
      <c r="E64" s="46">
        <v>146.1</v>
      </c>
      <c r="F64" s="46">
        <f>D64*E64</f>
        <v>146.1</v>
      </c>
      <c r="G64" s="84" t="s">
        <v>199</v>
      </c>
      <c r="H64" s="84"/>
      <c r="I64" s="84"/>
    </row>
    <row r="65" spans="1:9" ht="12.75">
      <c r="A65" s="46"/>
      <c r="B65" s="99" t="s">
        <v>202</v>
      </c>
      <c r="C65" s="99" t="s">
        <v>248</v>
      </c>
      <c r="D65" s="105">
        <f>SUM(D63:D64)</f>
        <v>2</v>
      </c>
      <c r="E65" s="99"/>
      <c r="F65" s="99">
        <f>SUM(F63:F64)</f>
        <v>292.2</v>
      </c>
      <c r="G65" s="106"/>
      <c r="H65" s="107"/>
      <c r="I65" s="108"/>
    </row>
    <row r="66" spans="1:9" ht="12.75">
      <c r="A66" s="46"/>
      <c r="B66" s="79" t="s">
        <v>253</v>
      </c>
      <c r="C66" s="80"/>
      <c r="D66" s="80"/>
      <c r="E66" s="80"/>
      <c r="F66" s="80"/>
      <c r="G66" s="80"/>
      <c r="H66" s="80"/>
      <c r="I66" s="81"/>
    </row>
    <row r="67" spans="1:9" ht="12.75">
      <c r="A67" s="46"/>
      <c r="B67" s="48" t="s">
        <v>591</v>
      </c>
      <c r="C67" s="46" t="s">
        <v>248</v>
      </c>
      <c r="D67" s="44">
        <v>1</v>
      </c>
      <c r="E67" s="46">
        <v>130.74</v>
      </c>
      <c r="F67" s="46">
        <f>D67*E67</f>
        <v>130.74</v>
      </c>
      <c r="G67" s="84" t="s">
        <v>199</v>
      </c>
      <c r="H67" s="84"/>
      <c r="I67" s="84"/>
    </row>
    <row r="68" spans="1:9" ht="12.75">
      <c r="A68" s="99"/>
      <c r="B68" s="99" t="s">
        <v>249</v>
      </c>
      <c r="C68" s="99" t="s">
        <v>248</v>
      </c>
      <c r="D68" s="105">
        <f>SUM(D67:D67)</f>
        <v>1</v>
      </c>
      <c r="E68" s="99"/>
      <c r="F68" s="101">
        <f>SUM(F67:F67)</f>
        <v>130.74</v>
      </c>
      <c r="G68" s="106"/>
      <c r="H68" s="107"/>
      <c r="I68" s="108"/>
    </row>
    <row r="69" spans="1:9" ht="12.75">
      <c r="A69" s="46"/>
      <c r="B69" s="79" t="s">
        <v>271</v>
      </c>
      <c r="C69" s="80"/>
      <c r="D69" s="80"/>
      <c r="E69" s="80"/>
      <c r="F69" s="80"/>
      <c r="G69" s="80"/>
      <c r="H69" s="80"/>
      <c r="I69" s="81"/>
    </row>
    <row r="70" spans="1:9" ht="12.75">
      <c r="A70" s="46"/>
      <c r="B70" s="47" t="s">
        <v>803</v>
      </c>
      <c r="C70" s="46" t="s">
        <v>248</v>
      </c>
      <c r="D70" s="44">
        <v>8</v>
      </c>
      <c r="E70" s="46">
        <v>376</v>
      </c>
      <c r="F70" s="46">
        <f>D70*E70</f>
        <v>3008</v>
      </c>
      <c r="G70" s="112" t="s">
        <v>171</v>
      </c>
      <c r="H70" s="113"/>
      <c r="I70" s="114"/>
    </row>
    <row r="71" spans="1:9" ht="12.75">
      <c r="A71" s="99"/>
      <c r="B71" s="99" t="s">
        <v>249</v>
      </c>
      <c r="C71" s="99" t="s">
        <v>248</v>
      </c>
      <c r="D71" s="105">
        <f>SUM(D70:D70)</f>
        <v>8</v>
      </c>
      <c r="E71" s="99"/>
      <c r="F71" s="101">
        <f>SUM(F70:F70)</f>
        <v>3008</v>
      </c>
      <c r="G71" s="106"/>
      <c r="H71" s="107"/>
      <c r="I71" s="108"/>
    </row>
    <row r="72" spans="1:9" ht="11.25" customHeight="1">
      <c r="A72" s="46"/>
      <c r="B72" s="79" t="s">
        <v>254</v>
      </c>
      <c r="C72" s="80"/>
      <c r="D72" s="80"/>
      <c r="E72" s="80"/>
      <c r="F72" s="80"/>
      <c r="G72" s="80"/>
      <c r="H72" s="80"/>
      <c r="I72" s="81"/>
    </row>
    <row r="73" spans="1:9" ht="13.5" customHeight="1">
      <c r="A73" s="115"/>
      <c r="B73" s="48" t="s">
        <v>805</v>
      </c>
      <c r="C73" s="46" t="s">
        <v>248</v>
      </c>
      <c r="D73" s="44">
        <v>1</v>
      </c>
      <c r="E73" s="46">
        <v>468.63</v>
      </c>
      <c r="F73" s="46">
        <f aca="true" t="shared" si="3" ref="F73:F81">D73*E73</f>
        <v>468.63</v>
      </c>
      <c r="G73" s="102" t="s">
        <v>255</v>
      </c>
      <c r="H73" s="80"/>
      <c r="I73" s="81"/>
    </row>
    <row r="74" spans="1:9" ht="13.5" customHeight="1">
      <c r="A74" s="115"/>
      <c r="B74" s="48" t="s">
        <v>805</v>
      </c>
      <c r="C74" s="46" t="s">
        <v>248</v>
      </c>
      <c r="D74" s="44">
        <v>2</v>
      </c>
      <c r="E74" s="46">
        <v>468.63</v>
      </c>
      <c r="F74" s="46">
        <f t="shared" si="3"/>
        <v>937.26</v>
      </c>
      <c r="G74" s="111" t="s">
        <v>256</v>
      </c>
      <c r="H74" s="80"/>
      <c r="I74" s="81"/>
    </row>
    <row r="75" spans="1:9" ht="13.5" customHeight="1">
      <c r="A75" s="115"/>
      <c r="B75" s="48" t="s">
        <v>805</v>
      </c>
      <c r="C75" s="46" t="s">
        <v>248</v>
      </c>
      <c r="D75" s="44">
        <v>70</v>
      </c>
      <c r="E75" s="46">
        <v>468.63</v>
      </c>
      <c r="F75" s="46">
        <f t="shared" si="3"/>
        <v>32804.1</v>
      </c>
      <c r="G75" s="102" t="s">
        <v>267</v>
      </c>
      <c r="H75" s="80"/>
      <c r="I75" s="81"/>
    </row>
    <row r="76" spans="1:9" ht="13.5" customHeight="1">
      <c r="A76" s="115"/>
      <c r="B76" s="50" t="s">
        <v>354</v>
      </c>
      <c r="C76" s="46" t="s">
        <v>248</v>
      </c>
      <c r="D76" s="44">
        <v>2</v>
      </c>
      <c r="E76" s="44">
        <v>31.79</v>
      </c>
      <c r="F76" s="46">
        <f t="shared" si="3"/>
        <v>63.58</v>
      </c>
      <c r="G76" s="97"/>
      <c r="H76" s="51"/>
      <c r="I76" s="52"/>
    </row>
    <row r="77" spans="1:9" ht="13.5" customHeight="1">
      <c r="A77" s="115"/>
      <c r="B77" s="50" t="s">
        <v>356</v>
      </c>
      <c r="C77" s="46" t="s">
        <v>355</v>
      </c>
      <c r="D77" s="44">
        <v>0.3</v>
      </c>
      <c r="E77" s="44">
        <v>601.77</v>
      </c>
      <c r="F77" s="46">
        <f t="shared" si="3"/>
        <v>180.53099999999998</v>
      </c>
      <c r="G77" s="97"/>
      <c r="H77" s="51"/>
      <c r="I77" s="52"/>
    </row>
    <row r="78" spans="1:9" ht="13.5" customHeight="1">
      <c r="A78" s="115"/>
      <c r="B78" s="48" t="s">
        <v>772</v>
      </c>
      <c r="C78" s="46" t="s">
        <v>248</v>
      </c>
      <c r="D78" s="44">
        <v>1</v>
      </c>
      <c r="E78" s="46">
        <v>468.63</v>
      </c>
      <c r="F78" s="46">
        <f t="shared" si="3"/>
        <v>468.63</v>
      </c>
      <c r="G78" s="111" t="s">
        <v>773</v>
      </c>
      <c r="H78" s="80"/>
      <c r="I78" s="81"/>
    </row>
    <row r="79" spans="1:9" ht="13.5" customHeight="1">
      <c r="A79" s="115"/>
      <c r="B79" s="50" t="s">
        <v>354</v>
      </c>
      <c r="C79" s="46" t="s">
        <v>248</v>
      </c>
      <c r="D79" s="44">
        <v>1</v>
      </c>
      <c r="E79" s="44">
        <v>31.79</v>
      </c>
      <c r="F79" s="46">
        <f t="shared" si="3"/>
        <v>31.79</v>
      </c>
      <c r="G79" s="97"/>
      <c r="H79" s="51"/>
      <c r="I79" s="52"/>
    </row>
    <row r="80" spans="1:9" ht="13.5" customHeight="1">
      <c r="A80" s="115"/>
      <c r="B80" s="48" t="s">
        <v>776</v>
      </c>
      <c r="C80" s="46" t="s">
        <v>248</v>
      </c>
      <c r="D80" s="44">
        <v>1</v>
      </c>
      <c r="E80" s="46">
        <v>468.63</v>
      </c>
      <c r="F80" s="46">
        <f t="shared" si="3"/>
        <v>468.63</v>
      </c>
      <c r="G80" s="111" t="s">
        <v>773</v>
      </c>
      <c r="H80" s="80"/>
      <c r="I80" s="81"/>
    </row>
    <row r="81" spans="1:9" ht="13.5" customHeight="1">
      <c r="A81" s="115"/>
      <c r="B81" s="50" t="s">
        <v>354</v>
      </c>
      <c r="C81" s="46" t="s">
        <v>248</v>
      </c>
      <c r="D81" s="44">
        <v>2</v>
      </c>
      <c r="E81" s="44">
        <v>31.79</v>
      </c>
      <c r="F81" s="46">
        <f t="shared" si="3"/>
        <v>63.58</v>
      </c>
      <c r="G81" s="97"/>
      <c r="H81" s="51"/>
      <c r="I81" s="52"/>
    </row>
    <row r="82" spans="1:9" ht="12.75">
      <c r="A82" s="99"/>
      <c r="B82" s="99" t="s">
        <v>202</v>
      </c>
      <c r="C82" s="99"/>
      <c r="D82" s="105">
        <f>D78+D75+D80+D74+D73</f>
        <v>75</v>
      </c>
      <c r="E82" s="99"/>
      <c r="F82" s="101">
        <f>SUM(F73:F81)</f>
        <v>35486.731</v>
      </c>
      <c r="G82" s="106"/>
      <c r="H82" s="107"/>
      <c r="I82" s="108"/>
    </row>
    <row r="83" spans="1:9" ht="12.75">
      <c r="A83" s="99"/>
      <c r="B83" s="99" t="s">
        <v>257</v>
      </c>
      <c r="C83" s="99"/>
      <c r="D83" s="99"/>
      <c r="E83" s="99"/>
      <c r="F83" s="101">
        <f>F65+F61+F45+F26+F23+F17+F82+F71+F68</f>
        <v>64515.361</v>
      </c>
      <c r="G83" s="106"/>
      <c r="H83" s="107"/>
      <c r="I83" s="108"/>
    </row>
    <row r="84" spans="2:8" ht="12.75">
      <c r="B84" s="9" t="s">
        <v>258</v>
      </c>
      <c r="C84" s="9"/>
      <c r="D84" s="9"/>
      <c r="E84" s="9"/>
      <c r="F84" s="9"/>
      <c r="G84" s="9"/>
      <c r="H84" s="9"/>
    </row>
    <row r="85" spans="2:8" ht="12.75">
      <c r="B85" s="9" t="s">
        <v>259</v>
      </c>
      <c r="C85" s="9"/>
      <c r="D85" s="9"/>
      <c r="E85" s="9"/>
      <c r="F85" s="9"/>
      <c r="G85" s="9" t="s">
        <v>260</v>
      </c>
      <c r="H85" s="9"/>
    </row>
  </sheetData>
  <sheetProtection/>
  <mergeCells count="65">
    <mergeCell ref="G55:I55"/>
    <mergeCell ref="A1:I1"/>
    <mergeCell ref="A2:I2"/>
    <mergeCell ref="A3:I3"/>
    <mergeCell ref="G4:I4"/>
    <mergeCell ref="G5:I5"/>
    <mergeCell ref="G6:I6"/>
    <mergeCell ref="B7:I7"/>
    <mergeCell ref="G17:I17"/>
    <mergeCell ref="B18:I18"/>
    <mergeCell ref="G23:I23"/>
    <mergeCell ref="B24:I24"/>
    <mergeCell ref="G26:I26"/>
    <mergeCell ref="B27:I27"/>
    <mergeCell ref="G28:I28"/>
    <mergeCell ref="G29:I29"/>
    <mergeCell ref="G30:I30"/>
    <mergeCell ref="G31:I31"/>
    <mergeCell ref="G32:I32"/>
    <mergeCell ref="G33:I33"/>
    <mergeCell ref="G34:I34"/>
    <mergeCell ref="G39:I39"/>
    <mergeCell ref="G40:I40"/>
    <mergeCell ref="G41:I41"/>
    <mergeCell ref="G42:I42"/>
    <mergeCell ref="G36:I36"/>
    <mergeCell ref="G37:I37"/>
    <mergeCell ref="G35:I35"/>
    <mergeCell ref="G38:I38"/>
    <mergeCell ref="G43:I43"/>
    <mergeCell ref="G44:I44"/>
    <mergeCell ref="G74:I74"/>
    <mergeCell ref="B69:I69"/>
    <mergeCell ref="G70:I70"/>
    <mergeCell ref="G71:I71"/>
    <mergeCell ref="G52:I52"/>
    <mergeCell ref="G51:I51"/>
    <mergeCell ref="G53:I53"/>
    <mergeCell ref="G54:I54"/>
    <mergeCell ref="G56:I56"/>
    <mergeCell ref="G59:I59"/>
    <mergeCell ref="G58:I58"/>
    <mergeCell ref="G57:I57"/>
    <mergeCell ref="G45:I45"/>
    <mergeCell ref="B46:I46"/>
    <mergeCell ref="G47:I47"/>
    <mergeCell ref="G48:I48"/>
    <mergeCell ref="G49:I49"/>
    <mergeCell ref="G50:I50"/>
    <mergeCell ref="G68:I68"/>
    <mergeCell ref="G64:I64"/>
    <mergeCell ref="G65:I65"/>
    <mergeCell ref="G60:I60"/>
    <mergeCell ref="G61:I61"/>
    <mergeCell ref="B66:I66"/>
    <mergeCell ref="G67:I67"/>
    <mergeCell ref="B62:I62"/>
    <mergeCell ref="G63:I63"/>
    <mergeCell ref="G83:I83"/>
    <mergeCell ref="B72:I72"/>
    <mergeCell ref="G75:I75"/>
    <mergeCell ref="G78:I78"/>
    <mergeCell ref="G82:I82"/>
    <mergeCell ref="G80:I80"/>
    <mergeCell ref="G73:I73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1:I97"/>
  <sheetViews>
    <sheetView zoomScalePageLayoutView="0" workbookViewId="0" topLeftCell="A1">
      <selection activeCell="A8" sqref="A8:A16"/>
    </sheetView>
  </sheetViews>
  <sheetFormatPr defaultColWidth="9.140625" defaultRowHeight="12.75"/>
  <cols>
    <col min="1" max="1" width="7.42187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479</v>
      </c>
      <c r="B2" s="66"/>
      <c r="C2" s="66"/>
      <c r="D2" s="66"/>
      <c r="E2" s="66"/>
      <c r="F2" s="66"/>
      <c r="G2" s="66"/>
      <c r="H2" s="66"/>
      <c r="I2" s="67"/>
    </row>
    <row r="3" spans="1:9" ht="12.75">
      <c r="A3" s="68" t="s">
        <v>185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" t="s">
        <v>186</v>
      </c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</row>
    <row r="5" spans="1:9" ht="12.75">
      <c r="A5" s="6" t="s">
        <v>263</v>
      </c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2.75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95"/>
      <c r="B8" s="47" t="s">
        <v>276</v>
      </c>
      <c r="C8" s="46" t="s">
        <v>198</v>
      </c>
      <c r="D8" s="96">
        <v>7</v>
      </c>
      <c r="E8" s="46">
        <v>212</v>
      </c>
      <c r="F8" s="46">
        <f aca="true" t="shared" si="0" ref="F8:F21">D8*E8</f>
        <v>1484</v>
      </c>
      <c r="G8" s="102" t="s">
        <v>318</v>
      </c>
      <c r="H8" s="80"/>
      <c r="I8" s="81"/>
    </row>
    <row r="9" spans="1:9" s="13" customFormat="1" ht="12.75">
      <c r="A9" s="109"/>
      <c r="B9" s="47" t="s">
        <v>277</v>
      </c>
      <c r="C9" s="46" t="s">
        <v>198</v>
      </c>
      <c r="D9" s="96">
        <v>2.5</v>
      </c>
      <c r="E9" s="46">
        <v>212</v>
      </c>
      <c r="F9" s="46">
        <f t="shared" si="0"/>
        <v>530</v>
      </c>
      <c r="G9" s="97" t="s">
        <v>199</v>
      </c>
      <c r="H9" s="51"/>
      <c r="I9" s="52"/>
    </row>
    <row r="10" spans="1:9" s="13" customFormat="1" ht="12.75">
      <c r="A10" s="95"/>
      <c r="B10" s="47" t="s">
        <v>278</v>
      </c>
      <c r="C10" s="46" t="s">
        <v>198</v>
      </c>
      <c r="D10" s="96">
        <v>0.5</v>
      </c>
      <c r="E10" s="46">
        <v>212</v>
      </c>
      <c r="F10" s="46">
        <f t="shared" si="0"/>
        <v>106</v>
      </c>
      <c r="G10" s="97" t="s">
        <v>199</v>
      </c>
      <c r="H10" s="51"/>
      <c r="I10" s="52"/>
    </row>
    <row r="11" spans="1:9" s="13" customFormat="1" ht="12.75">
      <c r="A11" s="95"/>
      <c r="B11" s="47" t="s">
        <v>279</v>
      </c>
      <c r="C11" s="46" t="s">
        <v>198</v>
      </c>
      <c r="D11" s="96">
        <v>1</v>
      </c>
      <c r="E11" s="46">
        <v>212</v>
      </c>
      <c r="F11" s="46">
        <f t="shared" si="0"/>
        <v>212</v>
      </c>
      <c r="G11" s="97" t="s">
        <v>318</v>
      </c>
      <c r="H11" s="51"/>
      <c r="I11" s="52"/>
    </row>
    <row r="12" spans="1:9" s="13" customFormat="1" ht="12.75">
      <c r="A12" s="95"/>
      <c r="B12" s="47" t="s">
        <v>280</v>
      </c>
      <c r="C12" s="46" t="s">
        <v>198</v>
      </c>
      <c r="D12" s="96">
        <v>1.5</v>
      </c>
      <c r="E12" s="46">
        <v>212</v>
      </c>
      <c r="F12" s="46">
        <f t="shared" si="0"/>
        <v>318</v>
      </c>
      <c r="G12" s="97" t="s">
        <v>318</v>
      </c>
      <c r="H12" s="51"/>
      <c r="I12" s="52"/>
    </row>
    <row r="13" spans="1:9" s="13" customFormat="1" ht="12.75">
      <c r="A13" s="109"/>
      <c r="B13" s="47" t="s">
        <v>281</v>
      </c>
      <c r="C13" s="46" t="s">
        <v>198</v>
      </c>
      <c r="D13" s="96">
        <v>1</v>
      </c>
      <c r="E13" s="46">
        <v>212</v>
      </c>
      <c r="F13" s="46">
        <f t="shared" si="0"/>
        <v>212</v>
      </c>
      <c r="G13" s="97" t="s">
        <v>318</v>
      </c>
      <c r="H13" s="51"/>
      <c r="I13" s="52"/>
    </row>
    <row r="14" spans="1:9" ht="12.75">
      <c r="A14" s="95"/>
      <c r="B14" s="46" t="s">
        <v>282</v>
      </c>
      <c r="C14" s="46" t="s">
        <v>198</v>
      </c>
      <c r="D14" s="96">
        <v>1.5</v>
      </c>
      <c r="E14" s="46">
        <v>212</v>
      </c>
      <c r="F14" s="46">
        <f>D14*E14</f>
        <v>318</v>
      </c>
      <c r="G14" s="97" t="s">
        <v>283</v>
      </c>
      <c r="H14" s="51"/>
      <c r="I14" s="52"/>
    </row>
    <row r="15" spans="1:9" ht="12.75">
      <c r="A15" s="95"/>
      <c r="B15" s="46" t="s">
        <v>284</v>
      </c>
      <c r="C15" s="46" t="s">
        <v>198</v>
      </c>
      <c r="D15" s="96">
        <v>0.5</v>
      </c>
      <c r="E15" s="46">
        <v>212</v>
      </c>
      <c r="F15" s="46">
        <f t="shared" si="0"/>
        <v>106</v>
      </c>
      <c r="G15" s="97" t="s">
        <v>283</v>
      </c>
      <c r="H15" s="51"/>
      <c r="I15" s="52"/>
    </row>
    <row r="16" spans="1:9" s="13" customFormat="1" ht="12.75">
      <c r="A16" s="109"/>
      <c r="B16" s="47" t="s">
        <v>493</v>
      </c>
      <c r="C16" s="46" t="s">
        <v>198</v>
      </c>
      <c r="D16" s="96">
        <v>4</v>
      </c>
      <c r="E16" s="46">
        <v>212</v>
      </c>
      <c r="F16" s="46">
        <f t="shared" si="0"/>
        <v>848</v>
      </c>
      <c r="G16" s="97" t="s">
        <v>262</v>
      </c>
      <c r="H16" s="51"/>
      <c r="I16" s="52"/>
    </row>
    <row r="17" spans="1:9" ht="12.75">
      <c r="A17" s="95"/>
      <c r="B17" s="47" t="s">
        <v>482</v>
      </c>
      <c r="C17" s="46" t="s">
        <v>198</v>
      </c>
      <c r="D17" s="96">
        <v>13.4</v>
      </c>
      <c r="E17" s="46">
        <v>212</v>
      </c>
      <c r="F17" s="46">
        <f t="shared" si="0"/>
        <v>2840.8</v>
      </c>
      <c r="G17" s="97" t="s">
        <v>385</v>
      </c>
      <c r="H17" s="51"/>
      <c r="I17" s="52"/>
    </row>
    <row r="18" spans="1:9" ht="12.75">
      <c r="A18" s="95"/>
      <c r="B18" s="46" t="s">
        <v>486</v>
      </c>
      <c r="C18" s="46" t="s">
        <v>198</v>
      </c>
      <c r="D18" s="96">
        <v>20.8</v>
      </c>
      <c r="E18" s="46">
        <v>212</v>
      </c>
      <c r="F18" s="46">
        <f t="shared" si="0"/>
        <v>4409.6</v>
      </c>
      <c r="G18" s="97" t="s">
        <v>484</v>
      </c>
      <c r="H18" s="51"/>
      <c r="I18" s="52"/>
    </row>
    <row r="19" spans="1:9" ht="13.5" customHeight="1">
      <c r="A19" s="95"/>
      <c r="B19" s="46" t="s">
        <v>495</v>
      </c>
      <c r="C19" s="46" t="s">
        <v>198</v>
      </c>
      <c r="D19" s="96">
        <v>6</v>
      </c>
      <c r="E19" s="46">
        <v>212</v>
      </c>
      <c r="F19" s="46">
        <f>D19*E19</f>
        <v>1272</v>
      </c>
      <c r="G19" s="97" t="s">
        <v>496</v>
      </c>
      <c r="H19" s="51"/>
      <c r="I19" s="52"/>
    </row>
    <row r="20" spans="1:9" ht="12.75">
      <c r="A20" s="95"/>
      <c r="B20" s="46" t="s">
        <v>488</v>
      </c>
      <c r="C20" s="46" t="s">
        <v>198</v>
      </c>
      <c r="D20" s="96">
        <v>0.5</v>
      </c>
      <c r="E20" s="46">
        <v>212</v>
      </c>
      <c r="F20" s="46">
        <f t="shared" si="0"/>
        <v>106</v>
      </c>
      <c r="G20" s="97" t="s">
        <v>270</v>
      </c>
      <c r="H20" s="51"/>
      <c r="I20" s="52"/>
    </row>
    <row r="21" spans="1:9" ht="12.75">
      <c r="A21" s="95"/>
      <c r="B21" s="46" t="s">
        <v>494</v>
      </c>
      <c r="C21" s="46" t="s">
        <v>198</v>
      </c>
      <c r="D21" s="96">
        <v>9.5</v>
      </c>
      <c r="E21" s="46">
        <v>212</v>
      </c>
      <c r="F21" s="46">
        <f t="shared" si="0"/>
        <v>2014</v>
      </c>
      <c r="G21" s="97" t="s">
        <v>262</v>
      </c>
      <c r="H21" s="51"/>
      <c r="I21" s="52"/>
    </row>
    <row r="22" spans="1:9" ht="12.75">
      <c r="A22" s="4"/>
      <c r="B22" s="5" t="s">
        <v>202</v>
      </c>
      <c r="C22" s="5" t="s">
        <v>198</v>
      </c>
      <c r="D22" s="26">
        <f>SUM(D8:D21)</f>
        <v>69.7</v>
      </c>
      <c r="E22" s="5"/>
      <c r="F22" s="18">
        <f>SUM(F8:F21)</f>
        <v>14776.400000000001</v>
      </c>
      <c r="G22" s="76"/>
      <c r="H22" s="77"/>
      <c r="I22" s="78"/>
    </row>
    <row r="23" spans="1:9" ht="12.75">
      <c r="A23" s="1"/>
      <c r="B23" s="62" t="s">
        <v>250</v>
      </c>
      <c r="C23" s="63"/>
      <c r="D23" s="63"/>
      <c r="E23" s="63"/>
      <c r="F23" s="63"/>
      <c r="G23" s="63"/>
      <c r="H23" s="63"/>
      <c r="I23" s="64"/>
    </row>
    <row r="24" spans="1:9" ht="12.75">
      <c r="A24" s="95"/>
      <c r="B24" s="47" t="s">
        <v>285</v>
      </c>
      <c r="C24" s="46" t="s">
        <v>248</v>
      </c>
      <c r="D24" s="44">
        <v>1</v>
      </c>
      <c r="E24" s="46">
        <v>702</v>
      </c>
      <c r="F24" s="46">
        <f aca="true" t="shared" si="1" ref="F24:F32">D24*E24</f>
        <v>702</v>
      </c>
      <c r="G24" s="102" t="s">
        <v>262</v>
      </c>
      <c r="H24" s="80"/>
      <c r="I24" s="81"/>
    </row>
    <row r="25" spans="1:9" ht="12.75">
      <c r="A25" s="95"/>
      <c r="B25" s="47" t="s">
        <v>286</v>
      </c>
      <c r="C25" s="46" t="s">
        <v>248</v>
      </c>
      <c r="D25" s="44">
        <v>1</v>
      </c>
      <c r="E25" s="46">
        <v>702</v>
      </c>
      <c r="F25" s="46">
        <f>D25*E25</f>
        <v>702</v>
      </c>
      <c r="G25" s="102" t="s">
        <v>262</v>
      </c>
      <c r="H25" s="80"/>
      <c r="I25" s="81"/>
    </row>
    <row r="26" spans="1:9" ht="12.75">
      <c r="A26" s="95"/>
      <c r="B26" s="47" t="s">
        <v>287</v>
      </c>
      <c r="C26" s="46" t="s">
        <v>248</v>
      </c>
      <c r="D26" s="44">
        <v>2</v>
      </c>
      <c r="E26" s="46">
        <v>702</v>
      </c>
      <c r="F26" s="46">
        <f t="shared" si="1"/>
        <v>1404</v>
      </c>
      <c r="G26" s="102" t="s">
        <v>262</v>
      </c>
      <c r="H26" s="80"/>
      <c r="I26" s="81"/>
    </row>
    <row r="27" spans="1:9" ht="12.75" hidden="1">
      <c r="A27" s="95"/>
      <c r="B27" s="47"/>
      <c r="C27" s="46"/>
      <c r="D27" s="44"/>
      <c r="E27" s="46">
        <v>702</v>
      </c>
      <c r="F27" s="46"/>
      <c r="G27" s="97"/>
      <c r="H27" s="51"/>
      <c r="I27" s="52"/>
    </row>
    <row r="28" spans="1:9" ht="12.75">
      <c r="A28" s="95"/>
      <c r="B28" s="47" t="s">
        <v>288</v>
      </c>
      <c r="C28" s="46" t="s">
        <v>248</v>
      </c>
      <c r="D28" s="44">
        <v>1</v>
      </c>
      <c r="E28" s="46">
        <v>702</v>
      </c>
      <c r="F28" s="46">
        <f t="shared" si="1"/>
        <v>702</v>
      </c>
      <c r="G28" s="102" t="s">
        <v>262</v>
      </c>
      <c r="H28" s="80"/>
      <c r="I28" s="81"/>
    </row>
    <row r="29" spans="1:9" ht="12.75">
      <c r="A29" s="95"/>
      <c r="B29" s="47" t="s">
        <v>289</v>
      </c>
      <c r="C29" s="46" t="s">
        <v>248</v>
      </c>
      <c r="D29" s="44">
        <v>2</v>
      </c>
      <c r="E29" s="46">
        <v>702</v>
      </c>
      <c r="F29" s="46">
        <f t="shared" si="1"/>
        <v>1404</v>
      </c>
      <c r="G29" s="102" t="s">
        <v>262</v>
      </c>
      <c r="H29" s="80"/>
      <c r="I29" s="81"/>
    </row>
    <row r="30" spans="1:9" ht="12.75">
      <c r="A30" s="95"/>
      <c r="B30" s="47" t="s">
        <v>489</v>
      </c>
      <c r="C30" s="46" t="s">
        <v>248</v>
      </c>
      <c r="D30" s="44">
        <v>1</v>
      </c>
      <c r="E30" s="46">
        <v>702</v>
      </c>
      <c r="F30" s="46">
        <f t="shared" si="1"/>
        <v>702</v>
      </c>
      <c r="G30" s="102" t="s">
        <v>199</v>
      </c>
      <c r="H30" s="80"/>
      <c r="I30" s="81"/>
    </row>
    <row r="31" spans="1:9" ht="12.75">
      <c r="A31" s="95"/>
      <c r="B31" s="47" t="s">
        <v>290</v>
      </c>
      <c r="C31" s="46" t="s">
        <v>248</v>
      </c>
      <c r="D31" s="44">
        <v>1</v>
      </c>
      <c r="E31" s="46">
        <v>702</v>
      </c>
      <c r="F31" s="46">
        <f>D31*E31</f>
        <v>702</v>
      </c>
      <c r="G31" s="102" t="s">
        <v>262</v>
      </c>
      <c r="H31" s="80"/>
      <c r="I31" s="81"/>
    </row>
    <row r="32" spans="1:9" ht="12.75">
      <c r="A32" s="95"/>
      <c r="B32" s="47" t="s">
        <v>386</v>
      </c>
      <c r="C32" s="46" t="s">
        <v>248</v>
      </c>
      <c r="D32" s="44">
        <v>1</v>
      </c>
      <c r="E32" s="46">
        <v>702</v>
      </c>
      <c r="F32" s="46">
        <f t="shared" si="1"/>
        <v>702</v>
      </c>
      <c r="G32" s="102" t="s">
        <v>262</v>
      </c>
      <c r="H32" s="80"/>
      <c r="I32" s="81"/>
    </row>
    <row r="33" spans="1:9" ht="12.75">
      <c r="A33" s="5"/>
      <c r="B33" s="5" t="s">
        <v>202</v>
      </c>
      <c r="C33" s="5" t="s">
        <v>248</v>
      </c>
      <c r="D33" s="8">
        <f>SUM(D24:D32)</f>
        <v>10</v>
      </c>
      <c r="E33" s="5"/>
      <c r="F33" s="5">
        <f>SUM(F24:F32)</f>
        <v>7020</v>
      </c>
      <c r="G33" s="56"/>
      <c r="H33" s="57"/>
      <c r="I33" s="58"/>
    </row>
    <row r="34" spans="1:9" ht="12.75">
      <c r="A34" s="1"/>
      <c r="B34" s="62" t="s">
        <v>251</v>
      </c>
      <c r="C34" s="63"/>
      <c r="D34" s="63"/>
      <c r="E34" s="63"/>
      <c r="F34" s="63"/>
      <c r="G34" s="63"/>
      <c r="H34" s="63"/>
      <c r="I34" s="64"/>
    </row>
    <row r="35" spans="1:9" ht="12.75">
      <c r="A35" s="95"/>
      <c r="B35" s="47" t="s">
        <v>291</v>
      </c>
      <c r="C35" s="46" t="s">
        <v>248</v>
      </c>
      <c r="D35" s="44">
        <v>1</v>
      </c>
      <c r="E35" s="46">
        <v>165.38</v>
      </c>
      <c r="F35" s="46">
        <f aca="true" t="shared" si="2" ref="F35:F41">D35*E35</f>
        <v>165.38</v>
      </c>
      <c r="G35" s="102" t="s">
        <v>262</v>
      </c>
      <c r="H35" s="80"/>
      <c r="I35" s="81"/>
    </row>
    <row r="36" spans="1:9" ht="12.75">
      <c r="A36" s="95"/>
      <c r="B36" s="47" t="s">
        <v>292</v>
      </c>
      <c r="C36" s="46" t="s">
        <v>248</v>
      </c>
      <c r="D36" s="44">
        <v>1</v>
      </c>
      <c r="E36" s="46">
        <v>165.38</v>
      </c>
      <c r="F36" s="46">
        <f t="shared" si="2"/>
        <v>165.38</v>
      </c>
      <c r="G36" s="102" t="s">
        <v>262</v>
      </c>
      <c r="H36" s="80"/>
      <c r="I36" s="81"/>
    </row>
    <row r="37" spans="1:9" ht="12.75">
      <c r="A37" s="109"/>
      <c r="B37" s="47" t="s">
        <v>293</v>
      </c>
      <c r="C37" s="46" t="s">
        <v>248</v>
      </c>
      <c r="D37" s="44">
        <v>4</v>
      </c>
      <c r="E37" s="46">
        <v>165.38</v>
      </c>
      <c r="F37" s="46">
        <f t="shared" si="2"/>
        <v>661.52</v>
      </c>
      <c r="G37" s="102" t="s">
        <v>262</v>
      </c>
      <c r="H37" s="80"/>
      <c r="I37" s="81"/>
    </row>
    <row r="38" spans="1:9" ht="12.75">
      <c r="A38" s="109"/>
      <c r="B38" s="47" t="s">
        <v>294</v>
      </c>
      <c r="C38" s="46" t="s">
        <v>248</v>
      </c>
      <c r="D38" s="44">
        <v>1</v>
      </c>
      <c r="E38" s="46">
        <v>165.38</v>
      </c>
      <c r="F38" s="46">
        <f t="shared" si="2"/>
        <v>165.38</v>
      </c>
      <c r="G38" s="102" t="s">
        <v>262</v>
      </c>
      <c r="H38" s="80"/>
      <c r="I38" s="81"/>
    </row>
    <row r="39" spans="1:9" ht="12.75">
      <c r="A39" s="109"/>
      <c r="B39" s="47" t="s">
        <v>295</v>
      </c>
      <c r="C39" s="46" t="s">
        <v>248</v>
      </c>
      <c r="D39" s="44">
        <v>1</v>
      </c>
      <c r="E39" s="46">
        <v>165.38</v>
      </c>
      <c r="F39" s="46">
        <f t="shared" si="2"/>
        <v>165.38</v>
      </c>
      <c r="G39" s="97" t="s">
        <v>262</v>
      </c>
      <c r="H39" s="51"/>
      <c r="I39" s="52"/>
    </row>
    <row r="40" spans="1:9" ht="12.75">
      <c r="A40" s="109"/>
      <c r="B40" s="47" t="s">
        <v>296</v>
      </c>
      <c r="C40" s="46" t="s">
        <v>248</v>
      </c>
      <c r="D40" s="44">
        <v>2</v>
      </c>
      <c r="E40" s="46">
        <v>165.38</v>
      </c>
      <c r="F40" s="46">
        <f t="shared" si="2"/>
        <v>330.76</v>
      </c>
      <c r="G40" s="102" t="s">
        <v>262</v>
      </c>
      <c r="H40" s="80"/>
      <c r="I40" s="81"/>
    </row>
    <row r="41" spans="1:9" ht="12.75">
      <c r="A41" s="109"/>
      <c r="B41" s="47" t="s">
        <v>297</v>
      </c>
      <c r="C41" s="46" t="s">
        <v>248</v>
      </c>
      <c r="D41" s="44">
        <v>1</v>
      </c>
      <c r="E41" s="46">
        <v>165.38</v>
      </c>
      <c r="F41" s="46">
        <f t="shared" si="2"/>
        <v>165.38</v>
      </c>
      <c r="G41" s="102" t="s">
        <v>262</v>
      </c>
      <c r="H41" s="80"/>
      <c r="I41" s="81"/>
    </row>
    <row r="42" spans="1:9" ht="12.75">
      <c r="A42" s="95"/>
      <c r="B42" s="123" t="s">
        <v>298</v>
      </c>
      <c r="C42" s="46" t="s">
        <v>248</v>
      </c>
      <c r="D42" s="44">
        <v>1</v>
      </c>
      <c r="E42" s="46">
        <v>165.38</v>
      </c>
      <c r="F42" s="46">
        <f aca="true" t="shared" si="3" ref="F42:F48">D42*E42</f>
        <v>165.38</v>
      </c>
      <c r="G42" s="102" t="s">
        <v>262</v>
      </c>
      <c r="H42" s="80"/>
      <c r="I42" s="81"/>
    </row>
    <row r="43" spans="1:9" ht="12.75">
      <c r="A43" s="109"/>
      <c r="B43" s="47" t="s">
        <v>299</v>
      </c>
      <c r="C43" s="46" t="s">
        <v>248</v>
      </c>
      <c r="D43" s="44">
        <v>3</v>
      </c>
      <c r="E43" s="46">
        <v>165.38</v>
      </c>
      <c r="F43" s="46">
        <f t="shared" si="3"/>
        <v>496.14</v>
      </c>
      <c r="G43" s="102" t="s">
        <v>199</v>
      </c>
      <c r="H43" s="80"/>
      <c r="I43" s="81"/>
    </row>
    <row r="44" spans="1:9" ht="12.75">
      <c r="A44" s="109"/>
      <c r="B44" s="47" t="s">
        <v>300</v>
      </c>
      <c r="C44" s="46" t="s">
        <v>248</v>
      </c>
      <c r="D44" s="44">
        <v>3</v>
      </c>
      <c r="E44" s="46">
        <v>165.38</v>
      </c>
      <c r="F44" s="46">
        <f t="shared" si="3"/>
        <v>496.14</v>
      </c>
      <c r="G44" s="102" t="s">
        <v>262</v>
      </c>
      <c r="H44" s="80"/>
      <c r="I44" s="81"/>
    </row>
    <row r="45" spans="1:9" ht="12.75">
      <c r="A45" s="109"/>
      <c r="B45" s="47" t="s">
        <v>301</v>
      </c>
      <c r="C45" s="46" t="s">
        <v>248</v>
      </c>
      <c r="D45" s="44">
        <v>4</v>
      </c>
      <c r="E45" s="46">
        <v>165.38</v>
      </c>
      <c r="F45" s="46">
        <f t="shared" si="3"/>
        <v>661.52</v>
      </c>
      <c r="G45" s="102" t="s">
        <v>262</v>
      </c>
      <c r="H45" s="80"/>
      <c r="I45" s="81"/>
    </row>
    <row r="46" spans="1:9" ht="12.75">
      <c r="A46" s="95"/>
      <c r="B46" s="47" t="s">
        <v>302</v>
      </c>
      <c r="C46" s="46" t="s">
        <v>248</v>
      </c>
      <c r="D46" s="44">
        <v>3</v>
      </c>
      <c r="E46" s="46">
        <v>165.38</v>
      </c>
      <c r="F46" s="46">
        <f t="shared" si="3"/>
        <v>496.14</v>
      </c>
      <c r="G46" s="102" t="s">
        <v>262</v>
      </c>
      <c r="H46" s="80"/>
      <c r="I46" s="81"/>
    </row>
    <row r="47" spans="1:9" ht="12.75">
      <c r="A47" s="109"/>
      <c r="B47" s="47" t="s">
        <v>303</v>
      </c>
      <c r="C47" s="46" t="s">
        <v>248</v>
      </c>
      <c r="D47" s="44">
        <v>2</v>
      </c>
      <c r="E47" s="46">
        <v>165.38</v>
      </c>
      <c r="F47" s="46">
        <f t="shared" si="3"/>
        <v>330.76</v>
      </c>
      <c r="G47" s="102" t="s">
        <v>262</v>
      </c>
      <c r="H47" s="80"/>
      <c r="I47" s="81"/>
    </row>
    <row r="48" spans="1:9" ht="12.75">
      <c r="A48" s="95"/>
      <c r="B48" s="47" t="s">
        <v>304</v>
      </c>
      <c r="C48" s="46" t="s">
        <v>248</v>
      </c>
      <c r="D48" s="44">
        <v>1</v>
      </c>
      <c r="E48" s="46">
        <v>165.38</v>
      </c>
      <c r="F48" s="46">
        <f t="shared" si="3"/>
        <v>165.38</v>
      </c>
      <c r="G48" s="102" t="s">
        <v>262</v>
      </c>
      <c r="H48" s="80"/>
      <c r="I48" s="81"/>
    </row>
    <row r="49" spans="1:9" ht="12.75">
      <c r="A49" s="95"/>
      <c r="B49" s="47" t="s">
        <v>499</v>
      </c>
      <c r="C49" s="46" t="s">
        <v>248</v>
      </c>
      <c r="D49" s="44">
        <v>1</v>
      </c>
      <c r="E49" s="46">
        <v>165.38</v>
      </c>
      <c r="F49" s="46">
        <f aca="true" t="shared" si="4" ref="F49:F54">D49*E49</f>
        <v>165.38</v>
      </c>
      <c r="G49" s="102" t="s">
        <v>262</v>
      </c>
      <c r="H49" s="80"/>
      <c r="I49" s="81"/>
    </row>
    <row r="50" spans="1:9" ht="12.75">
      <c r="A50" s="95"/>
      <c r="B50" s="47" t="s">
        <v>497</v>
      </c>
      <c r="C50" s="46" t="s">
        <v>248</v>
      </c>
      <c r="D50" s="44">
        <v>1</v>
      </c>
      <c r="E50" s="46">
        <v>165.38</v>
      </c>
      <c r="F50" s="46">
        <f t="shared" si="4"/>
        <v>165.38</v>
      </c>
      <c r="G50" s="102" t="s">
        <v>262</v>
      </c>
      <c r="H50" s="80"/>
      <c r="I50" s="81"/>
    </row>
    <row r="51" spans="1:9" ht="12.75">
      <c r="A51" s="95"/>
      <c r="B51" s="47" t="s">
        <v>493</v>
      </c>
      <c r="C51" s="46" t="s">
        <v>248</v>
      </c>
      <c r="D51" s="44">
        <v>1</v>
      </c>
      <c r="E51" s="46">
        <v>165.38</v>
      </c>
      <c r="F51" s="46">
        <f t="shared" si="4"/>
        <v>165.38</v>
      </c>
      <c r="G51" s="102" t="s">
        <v>262</v>
      </c>
      <c r="H51" s="80"/>
      <c r="I51" s="81"/>
    </row>
    <row r="52" spans="1:9" ht="25.5">
      <c r="A52" s="109"/>
      <c r="B52" s="47" t="s">
        <v>487</v>
      </c>
      <c r="C52" s="46" t="s">
        <v>248</v>
      </c>
      <c r="D52" s="44">
        <v>24</v>
      </c>
      <c r="E52" s="46">
        <v>165.38</v>
      </c>
      <c r="F52" s="46">
        <f t="shared" si="4"/>
        <v>3969.12</v>
      </c>
      <c r="G52" s="102" t="s">
        <v>201</v>
      </c>
      <c r="H52" s="80"/>
      <c r="I52" s="81"/>
    </row>
    <row r="53" spans="1:9" ht="12.75">
      <c r="A53" s="109"/>
      <c r="B53" s="46" t="s">
        <v>489</v>
      </c>
      <c r="C53" s="46" t="s">
        <v>248</v>
      </c>
      <c r="D53" s="44">
        <v>1</v>
      </c>
      <c r="E53" s="46">
        <v>165.38</v>
      </c>
      <c r="F53" s="46">
        <f t="shared" si="4"/>
        <v>165.38</v>
      </c>
      <c r="G53" s="102" t="s">
        <v>262</v>
      </c>
      <c r="H53" s="80"/>
      <c r="I53" s="81"/>
    </row>
    <row r="54" spans="1:9" ht="12.75">
      <c r="A54" s="109"/>
      <c r="B54" s="123" t="s">
        <v>492</v>
      </c>
      <c r="C54" s="46" t="s">
        <v>248</v>
      </c>
      <c r="D54" s="44">
        <v>2</v>
      </c>
      <c r="E54" s="46">
        <v>165.38</v>
      </c>
      <c r="F54" s="46">
        <f t="shared" si="4"/>
        <v>330.76</v>
      </c>
      <c r="G54" s="102" t="s">
        <v>262</v>
      </c>
      <c r="H54" s="80"/>
      <c r="I54" s="81"/>
    </row>
    <row r="55" spans="1:9" ht="12.75">
      <c r="A55" s="5"/>
      <c r="B55" s="5" t="s">
        <v>202</v>
      </c>
      <c r="C55" s="5" t="s">
        <v>248</v>
      </c>
      <c r="D55" s="8">
        <f>SUM(D35:D54)</f>
        <v>58</v>
      </c>
      <c r="E55" s="5"/>
      <c r="F55" s="5">
        <f>SUM(F35:F54)</f>
        <v>9592.04</v>
      </c>
      <c r="G55" s="56"/>
      <c r="H55" s="57"/>
      <c r="I55" s="58"/>
    </row>
    <row r="56" spans="1:9" ht="12.75">
      <c r="A56" s="1"/>
      <c r="B56" s="62" t="s">
        <v>252</v>
      </c>
      <c r="C56" s="63"/>
      <c r="D56" s="63"/>
      <c r="E56" s="63"/>
      <c r="F56" s="63"/>
      <c r="G56" s="63"/>
      <c r="H56" s="63"/>
      <c r="I56" s="64"/>
    </row>
    <row r="57" spans="1:9" ht="15" customHeight="1">
      <c r="A57" s="115"/>
      <c r="B57" s="46" t="s">
        <v>305</v>
      </c>
      <c r="C57" s="46" t="s">
        <v>248</v>
      </c>
      <c r="D57" s="44">
        <v>1</v>
      </c>
      <c r="E57" s="46">
        <v>159.05</v>
      </c>
      <c r="F57" s="46">
        <f>D57*E57</f>
        <v>159.05</v>
      </c>
      <c r="G57" s="102" t="s">
        <v>306</v>
      </c>
      <c r="H57" s="80"/>
      <c r="I57" s="81"/>
    </row>
    <row r="58" spans="1:9" ht="12.75">
      <c r="A58" s="110"/>
      <c r="B58" s="46" t="s">
        <v>483</v>
      </c>
      <c r="C58" s="46" t="s">
        <v>248</v>
      </c>
      <c r="D58" s="44">
        <v>6</v>
      </c>
      <c r="E58" s="46">
        <v>159.05</v>
      </c>
      <c r="F58" s="46">
        <f>D58*E58</f>
        <v>954.3000000000001</v>
      </c>
      <c r="G58" s="102" t="s">
        <v>274</v>
      </c>
      <c r="H58" s="80"/>
      <c r="I58" s="81"/>
    </row>
    <row r="59" spans="1:9" ht="12.75">
      <c r="A59" s="110"/>
      <c r="B59" s="46" t="s">
        <v>498</v>
      </c>
      <c r="C59" s="46" t="s">
        <v>248</v>
      </c>
      <c r="D59" s="44">
        <v>1</v>
      </c>
      <c r="E59" s="46">
        <v>159.05</v>
      </c>
      <c r="F59" s="46">
        <f>D59*E59</f>
        <v>159.05</v>
      </c>
      <c r="G59" s="102" t="s">
        <v>274</v>
      </c>
      <c r="H59" s="80"/>
      <c r="I59" s="81"/>
    </row>
    <row r="60" spans="1:9" ht="12.75">
      <c r="A60" s="110"/>
      <c r="B60" s="46" t="s">
        <v>501</v>
      </c>
      <c r="C60" s="46" t="s">
        <v>248</v>
      </c>
      <c r="D60" s="44">
        <v>3</v>
      </c>
      <c r="E60" s="46">
        <v>159.05</v>
      </c>
      <c r="F60" s="46">
        <f aca="true" t="shared" si="5" ref="F60:F67">D60*E60</f>
        <v>477.15000000000003</v>
      </c>
      <c r="G60" s="102" t="s">
        <v>274</v>
      </c>
      <c r="H60" s="80"/>
      <c r="I60" s="81"/>
    </row>
    <row r="61" spans="1:9" ht="12.75">
      <c r="A61" s="110"/>
      <c r="B61" s="46" t="s">
        <v>491</v>
      </c>
      <c r="C61" s="46" t="s">
        <v>248</v>
      </c>
      <c r="D61" s="44">
        <v>5</v>
      </c>
      <c r="E61" s="46">
        <v>159.05</v>
      </c>
      <c r="F61" s="46">
        <f t="shared" si="5"/>
        <v>795.25</v>
      </c>
      <c r="G61" s="102" t="s">
        <v>351</v>
      </c>
      <c r="H61" s="80"/>
      <c r="I61" s="81"/>
    </row>
    <row r="62" spans="1:9" ht="12.75">
      <c r="A62" s="110"/>
      <c r="B62" s="47" t="s">
        <v>507</v>
      </c>
      <c r="C62" s="46" t="s">
        <v>248</v>
      </c>
      <c r="D62" s="44">
        <v>4</v>
      </c>
      <c r="E62" s="46">
        <v>159.05</v>
      </c>
      <c r="F62" s="46">
        <f t="shared" si="5"/>
        <v>636.2</v>
      </c>
      <c r="G62" s="102" t="s">
        <v>199</v>
      </c>
      <c r="H62" s="80"/>
      <c r="I62" s="81"/>
    </row>
    <row r="63" spans="1:9" ht="12.75">
      <c r="A63" s="110"/>
      <c r="B63" s="46" t="s">
        <v>387</v>
      </c>
      <c r="C63" s="46" t="s">
        <v>248</v>
      </c>
      <c r="D63" s="44">
        <v>4</v>
      </c>
      <c r="E63" s="46">
        <v>159.05</v>
      </c>
      <c r="F63" s="46">
        <f t="shared" si="5"/>
        <v>636.2</v>
      </c>
      <c r="G63" s="102" t="s">
        <v>351</v>
      </c>
      <c r="H63" s="80"/>
      <c r="I63" s="81"/>
    </row>
    <row r="64" spans="1:9" ht="12.75">
      <c r="A64" s="110"/>
      <c r="B64" s="46" t="s">
        <v>503</v>
      </c>
      <c r="C64" s="46" t="s">
        <v>248</v>
      </c>
      <c r="D64" s="44">
        <v>2</v>
      </c>
      <c r="E64" s="46">
        <v>159.05</v>
      </c>
      <c r="F64" s="46">
        <f t="shared" si="5"/>
        <v>318.1</v>
      </c>
      <c r="G64" s="102" t="s">
        <v>274</v>
      </c>
      <c r="H64" s="80"/>
      <c r="I64" s="81"/>
    </row>
    <row r="65" spans="1:9" ht="12.75">
      <c r="A65" s="110"/>
      <c r="B65" s="46" t="s">
        <v>488</v>
      </c>
      <c r="C65" s="46" t="s">
        <v>248</v>
      </c>
      <c r="D65" s="44">
        <v>4</v>
      </c>
      <c r="E65" s="46">
        <v>159.05</v>
      </c>
      <c r="F65" s="46">
        <f t="shared" si="5"/>
        <v>636.2</v>
      </c>
      <c r="G65" s="102" t="s">
        <v>274</v>
      </c>
      <c r="H65" s="80"/>
      <c r="I65" s="81"/>
    </row>
    <row r="66" spans="1:9" ht="12.75">
      <c r="A66" s="110"/>
      <c r="B66" s="46" t="s">
        <v>485</v>
      </c>
      <c r="C66" s="46" t="s">
        <v>248</v>
      </c>
      <c r="D66" s="44">
        <v>8</v>
      </c>
      <c r="E66" s="46">
        <v>159.05</v>
      </c>
      <c r="F66" s="46">
        <f t="shared" si="5"/>
        <v>1272.4</v>
      </c>
      <c r="G66" s="102" t="s">
        <v>274</v>
      </c>
      <c r="H66" s="80"/>
      <c r="I66" s="81"/>
    </row>
    <row r="67" spans="1:9" ht="12.75">
      <c r="A67" s="110"/>
      <c r="B67" s="46" t="s">
        <v>490</v>
      </c>
      <c r="C67" s="46" t="s">
        <v>248</v>
      </c>
      <c r="D67" s="44">
        <v>2</v>
      </c>
      <c r="E67" s="46">
        <v>159.05</v>
      </c>
      <c r="F67" s="46">
        <f t="shared" si="5"/>
        <v>318.1</v>
      </c>
      <c r="G67" s="102" t="s">
        <v>274</v>
      </c>
      <c r="H67" s="80"/>
      <c r="I67" s="81"/>
    </row>
    <row r="68" spans="1:9" ht="12.75">
      <c r="A68" s="5"/>
      <c r="B68" s="5" t="s">
        <v>202</v>
      </c>
      <c r="C68" s="5" t="s">
        <v>248</v>
      </c>
      <c r="D68" s="8">
        <f>SUM(D57:D67)</f>
        <v>40</v>
      </c>
      <c r="E68" s="5"/>
      <c r="F68" s="5">
        <f>SUM(F57:F67)</f>
        <v>6362</v>
      </c>
      <c r="G68" s="56"/>
      <c r="H68" s="57"/>
      <c r="I68" s="58"/>
    </row>
    <row r="69" spans="1:9" ht="12.75" customHeight="1">
      <c r="A69" s="32"/>
      <c r="B69" s="86" t="s">
        <v>253</v>
      </c>
      <c r="C69" s="87"/>
      <c r="D69" s="87"/>
      <c r="E69" s="87"/>
      <c r="F69" s="87"/>
      <c r="G69" s="87"/>
      <c r="H69" s="87"/>
      <c r="I69" s="88"/>
    </row>
    <row r="70" spans="1:9" ht="12.75">
      <c r="A70" s="115"/>
      <c r="B70" s="47" t="s">
        <v>502</v>
      </c>
      <c r="C70" s="46" t="s">
        <v>248</v>
      </c>
      <c r="D70" s="44">
        <v>1</v>
      </c>
      <c r="E70" s="46">
        <v>130.74</v>
      </c>
      <c r="F70" s="46">
        <f>D70*E70</f>
        <v>130.74</v>
      </c>
      <c r="G70" s="75" t="s">
        <v>199</v>
      </c>
      <c r="H70" s="75"/>
      <c r="I70" s="75"/>
    </row>
    <row r="71" spans="1:9" ht="12.75">
      <c r="A71" s="115"/>
      <c r="B71" s="47" t="s">
        <v>500</v>
      </c>
      <c r="C71" s="46" t="s">
        <v>248</v>
      </c>
      <c r="D71" s="44">
        <v>1</v>
      </c>
      <c r="E71" s="46">
        <v>130.74</v>
      </c>
      <c r="F71" s="46">
        <f>D71*E71</f>
        <v>130.74</v>
      </c>
      <c r="G71" s="75" t="s">
        <v>199</v>
      </c>
      <c r="H71" s="75"/>
      <c r="I71" s="75"/>
    </row>
    <row r="72" spans="1:9" ht="12.75">
      <c r="A72" s="115"/>
      <c r="B72" s="47" t="s">
        <v>504</v>
      </c>
      <c r="C72" s="46" t="s">
        <v>248</v>
      </c>
      <c r="D72" s="44">
        <v>1</v>
      </c>
      <c r="E72" s="46">
        <v>130.74</v>
      </c>
      <c r="F72" s="46">
        <f>D72*E72</f>
        <v>130.74</v>
      </c>
      <c r="G72" s="59"/>
      <c r="H72" s="60"/>
      <c r="I72" s="61"/>
    </row>
    <row r="73" spans="1:9" ht="12.75">
      <c r="A73" s="115"/>
      <c r="B73" s="47" t="s">
        <v>507</v>
      </c>
      <c r="C73" s="46" t="s">
        <v>248</v>
      </c>
      <c r="D73" s="44">
        <v>6</v>
      </c>
      <c r="E73" s="46">
        <v>130.74</v>
      </c>
      <c r="F73" s="46">
        <f>D73*E73</f>
        <v>784.44</v>
      </c>
      <c r="G73" s="75" t="s">
        <v>199</v>
      </c>
      <c r="H73" s="75"/>
      <c r="I73" s="75"/>
    </row>
    <row r="74" spans="1:9" ht="12.75">
      <c r="A74" s="41"/>
      <c r="B74" s="42" t="s">
        <v>202</v>
      </c>
      <c r="C74" s="42" t="s">
        <v>248</v>
      </c>
      <c r="D74" s="43">
        <f>SUM(D70:D73)</f>
        <v>9</v>
      </c>
      <c r="E74" s="42"/>
      <c r="F74" s="42">
        <f>SUM(F70:F73)</f>
        <v>1176.66</v>
      </c>
      <c r="G74" s="89"/>
      <c r="H74" s="90"/>
      <c r="I74" s="91"/>
    </row>
    <row r="75" spans="1:9" ht="12.75" customHeight="1">
      <c r="A75" s="1"/>
      <c r="B75" s="62" t="s">
        <v>453</v>
      </c>
      <c r="C75" s="60"/>
      <c r="D75" s="60"/>
      <c r="E75" s="60"/>
      <c r="F75" s="60"/>
      <c r="G75" s="60"/>
      <c r="H75" s="60"/>
      <c r="I75" s="61"/>
    </row>
    <row r="76" spans="1:9" ht="12.75">
      <c r="A76" s="95"/>
      <c r="B76" s="47" t="s">
        <v>505</v>
      </c>
      <c r="C76" s="46" t="s">
        <v>248</v>
      </c>
      <c r="D76" s="44">
        <v>1</v>
      </c>
      <c r="E76" s="46">
        <v>146.1</v>
      </c>
      <c r="F76" s="46">
        <f>D76*E76</f>
        <v>146.1</v>
      </c>
      <c r="G76" s="59" t="s">
        <v>274</v>
      </c>
      <c r="H76" s="60"/>
      <c r="I76" s="61"/>
    </row>
    <row r="77" spans="1:9" ht="12.75">
      <c r="A77" s="95"/>
      <c r="B77" s="47" t="s">
        <v>506</v>
      </c>
      <c r="C77" s="46" t="s">
        <v>248</v>
      </c>
      <c r="D77" s="44">
        <v>1</v>
      </c>
      <c r="E77" s="46">
        <v>146.1</v>
      </c>
      <c r="F77" s="46">
        <f>D77*E77</f>
        <v>146.1</v>
      </c>
      <c r="G77" s="59" t="s">
        <v>274</v>
      </c>
      <c r="H77" s="60"/>
      <c r="I77" s="61"/>
    </row>
    <row r="78" spans="1:9" ht="12.75">
      <c r="A78" s="4"/>
      <c r="B78" s="5" t="s">
        <v>202</v>
      </c>
      <c r="C78" s="5" t="s">
        <v>248</v>
      </c>
      <c r="D78" s="8">
        <f>SUM(D76:D77)</f>
        <v>2</v>
      </c>
      <c r="E78" s="5"/>
      <c r="F78" s="5">
        <f>SUM(F76:F77)</f>
        <v>292.2</v>
      </c>
      <c r="G78" s="56"/>
      <c r="H78" s="57"/>
      <c r="I78" s="58"/>
    </row>
    <row r="79" spans="1:9" ht="12.75">
      <c r="A79" s="1"/>
      <c r="B79" s="62" t="s">
        <v>271</v>
      </c>
      <c r="C79" s="60"/>
      <c r="D79" s="60"/>
      <c r="E79" s="60"/>
      <c r="F79" s="60"/>
      <c r="G79" s="60"/>
      <c r="H79" s="60"/>
      <c r="I79" s="61"/>
    </row>
    <row r="80" spans="1:9" ht="12.75">
      <c r="A80" s="46"/>
      <c r="B80" s="47" t="s">
        <v>340</v>
      </c>
      <c r="C80" s="46" t="s">
        <v>248</v>
      </c>
      <c r="D80" s="44">
        <v>1</v>
      </c>
      <c r="E80" s="46">
        <v>376</v>
      </c>
      <c r="F80" s="46">
        <f>D80*E80</f>
        <v>376</v>
      </c>
      <c r="G80" s="102" t="s">
        <v>481</v>
      </c>
      <c r="H80" s="80"/>
      <c r="I80" s="81"/>
    </row>
    <row r="81" spans="1:9" ht="12.75">
      <c r="A81" s="5"/>
      <c r="B81" s="5" t="s">
        <v>249</v>
      </c>
      <c r="C81" s="5" t="s">
        <v>248</v>
      </c>
      <c r="D81" s="8">
        <f>SUM(D80:D80)</f>
        <v>1</v>
      </c>
      <c r="E81" s="5"/>
      <c r="F81" s="18">
        <f>SUM(F80:F80)</f>
        <v>376</v>
      </c>
      <c r="G81" s="56"/>
      <c r="H81" s="57"/>
      <c r="I81" s="58"/>
    </row>
    <row r="82" spans="1:9" ht="12.75">
      <c r="A82" s="1"/>
      <c r="B82" s="62" t="s">
        <v>273</v>
      </c>
      <c r="C82" s="60"/>
      <c r="D82" s="60"/>
      <c r="E82" s="60"/>
      <c r="F82" s="60"/>
      <c r="G82" s="60"/>
      <c r="H82" s="60"/>
      <c r="I82" s="61"/>
    </row>
    <row r="83" spans="1:9" ht="12.75">
      <c r="A83" s="46"/>
      <c r="B83" s="47" t="s">
        <v>340</v>
      </c>
      <c r="C83" s="46" t="s">
        <v>248</v>
      </c>
      <c r="D83" s="44">
        <v>1</v>
      </c>
      <c r="E83" s="46">
        <v>2591</v>
      </c>
      <c r="F83" s="46">
        <f>D83*E83</f>
        <v>2591</v>
      </c>
      <c r="G83" s="102" t="s">
        <v>480</v>
      </c>
      <c r="H83" s="80"/>
      <c r="I83" s="81"/>
    </row>
    <row r="84" spans="1:9" ht="12.75">
      <c r="A84" s="5"/>
      <c r="B84" s="5" t="s">
        <v>249</v>
      </c>
      <c r="C84" s="5" t="s">
        <v>248</v>
      </c>
      <c r="D84" s="8">
        <f>SUM(D83:D83)</f>
        <v>1</v>
      </c>
      <c r="E84" s="5"/>
      <c r="F84" s="18">
        <f>SUM(F83:F83)</f>
        <v>2591</v>
      </c>
      <c r="G84" s="56"/>
      <c r="H84" s="57"/>
      <c r="I84" s="58"/>
    </row>
    <row r="85" spans="1:9" ht="12.75">
      <c r="A85" s="1"/>
      <c r="B85" s="62" t="s">
        <v>254</v>
      </c>
      <c r="C85" s="60"/>
      <c r="D85" s="60"/>
      <c r="E85" s="60"/>
      <c r="F85" s="60"/>
      <c r="G85" s="60"/>
      <c r="H85" s="60"/>
      <c r="I85" s="61"/>
    </row>
    <row r="86" spans="1:9" ht="12.75">
      <c r="A86" s="115"/>
      <c r="B86" s="46" t="s">
        <v>272</v>
      </c>
      <c r="C86" s="46" t="s">
        <v>248</v>
      </c>
      <c r="D86" s="44">
        <v>1</v>
      </c>
      <c r="E86" s="46">
        <v>468.63</v>
      </c>
      <c r="F86" s="46">
        <f aca="true" t="shared" si="6" ref="F86:F91">D86*E86</f>
        <v>468.63</v>
      </c>
      <c r="G86" s="102" t="s">
        <v>255</v>
      </c>
      <c r="H86" s="80"/>
      <c r="I86" s="81"/>
    </row>
    <row r="87" spans="1:9" ht="12.75">
      <c r="A87" s="115"/>
      <c r="B87" s="46" t="s">
        <v>272</v>
      </c>
      <c r="C87" s="46" t="s">
        <v>248</v>
      </c>
      <c r="D87" s="44">
        <v>2</v>
      </c>
      <c r="E87" s="46">
        <v>468.63</v>
      </c>
      <c r="F87" s="46">
        <f t="shared" si="6"/>
        <v>937.26</v>
      </c>
      <c r="G87" s="102" t="s">
        <v>256</v>
      </c>
      <c r="H87" s="80"/>
      <c r="I87" s="81"/>
    </row>
    <row r="88" spans="1:9" ht="12.75">
      <c r="A88" s="115"/>
      <c r="B88" s="46" t="s">
        <v>272</v>
      </c>
      <c r="C88" s="46" t="s">
        <v>248</v>
      </c>
      <c r="D88" s="44">
        <v>40</v>
      </c>
      <c r="E88" s="46">
        <v>468.63</v>
      </c>
      <c r="F88" s="46">
        <f t="shared" si="6"/>
        <v>18745.2</v>
      </c>
      <c r="G88" s="102" t="s">
        <v>267</v>
      </c>
      <c r="H88" s="80"/>
      <c r="I88" s="81"/>
    </row>
    <row r="89" spans="1:9" ht="13.5" customHeight="1">
      <c r="A89" s="115"/>
      <c r="B89" s="50" t="s">
        <v>356</v>
      </c>
      <c r="C89" s="46" t="s">
        <v>355</v>
      </c>
      <c r="D89" s="44">
        <v>0.3</v>
      </c>
      <c r="E89" s="44">
        <v>601.77</v>
      </c>
      <c r="F89" s="46">
        <f t="shared" si="6"/>
        <v>180.53099999999998</v>
      </c>
      <c r="G89" s="97"/>
      <c r="H89" s="51"/>
      <c r="I89" s="52"/>
    </row>
    <row r="90" spans="1:9" ht="13.5" customHeight="1">
      <c r="A90" s="115"/>
      <c r="B90" s="50" t="s">
        <v>354</v>
      </c>
      <c r="C90" s="46" t="s">
        <v>248</v>
      </c>
      <c r="D90" s="44">
        <v>5</v>
      </c>
      <c r="E90" s="44">
        <v>31.79</v>
      </c>
      <c r="F90" s="46">
        <f t="shared" si="6"/>
        <v>158.95</v>
      </c>
      <c r="G90" s="97"/>
      <c r="H90" s="51"/>
      <c r="I90" s="52"/>
    </row>
    <row r="91" spans="1:9" ht="14.25" customHeight="1">
      <c r="A91" s="115"/>
      <c r="B91" s="50" t="s">
        <v>357</v>
      </c>
      <c r="C91" s="46" t="s">
        <v>355</v>
      </c>
      <c r="D91" s="44">
        <v>0.1</v>
      </c>
      <c r="E91" s="46">
        <v>139.08</v>
      </c>
      <c r="F91" s="46">
        <f t="shared" si="6"/>
        <v>13.908000000000001</v>
      </c>
      <c r="G91" s="97"/>
      <c r="H91" s="51"/>
      <c r="I91" s="52"/>
    </row>
    <row r="92" spans="1:9" ht="12.75">
      <c r="A92" s="5"/>
      <c r="B92" s="5" t="s">
        <v>202</v>
      </c>
      <c r="C92" s="5" t="s">
        <v>248</v>
      </c>
      <c r="D92" s="8">
        <f>D88+D87+D86</f>
        <v>43</v>
      </c>
      <c r="E92" s="5"/>
      <c r="F92" s="18">
        <f>SUM(F86:F91)</f>
        <v>20504.479</v>
      </c>
      <c r="G92" s="56"/>
      <c r="H92" s="57"/>
      <c r="I92" s="58"/>
    </row>
    <row r="93" spans="1:9" ht="12.75">
      <c r="A93" s="6"/>
      <c r="B93" s="6" t="s">
        <v>257</v>
      </c>
      <c r="C93" s="6"/>
      <c r="D93" s="6"/>
      <c r="E93" s="6"/>
      <c r="F93" s="17">
        <f>F92+F68+F55+F33+F22+F74+F78+F81+F84</f>
        <v>62690.779</v>
      </c>
      <c r="G93" s="53"/>
      <c r="H93" s="54"/>
      <c r="I93" s="55"/>
    </row>
    <row r="96" spans="2:8" ht="12.75">
      <c r="B96" s="9" t="s">
        <v>258</v>
      </c>
      <c r="C96" s="9"/>
      <c r="D96" s="9"/>
      <c r="E96" s="9"/>
      <c r="F96" s="9"/>
      <c r="G96" s="9"/>
      <c r="H96" s="9"/>
    </row>
    <row r="97" spans="2:8" ht="12.75">
      <c r="B97" s="9" t="s">
        <v>259</v>
      </c>
      <c r="C97" s="9"/>
      <c r="D97" s="9"/>
      <c r="E97" s="9"/>
      <c r="F97" s="9"/>
      <c r="G97" s="9" t="s">
        <v>260</v>
      </c>
      <c r="H97" s="9"/>
    </row>
  </sheetData>
  <sheetProtection/>
  <mergeCells count="75">
    <mergeCell ref="G45:I45"/>
    <mergeCell ref="G31:I31"/>
    <mergeCell ref="G35:I35"/>
    <mergeCell ref="G32:I32"/>
    <mergeCell ref="G28:I28"/>
    <mergeCell ref="G29:I29"/>
    <mergeCell ref="G41:I41"/>
    <mergeCell ref="B79:I79"/>
    <mergeCell ref="G58:I58"/>
    <mergeCell ref="G46:I46"/>
    <mergeCell ref="G47:I47"/>
    <mergeCell ref="G48:I48"/>
    <mergeCell ref="G36:I36"/>
    <mergeCell ref="G37:I37"/>
    <mergeCell ref="G38:I38"/>
    <mergeCell ref="G42:I42"/>
    <mergeCell ref="G44:I44"/>
    <mergeCell ref="A1:I1"/>
    <mergeCell ref="A2:I2"/>
    <mergeCell ref="A3:I3"/>
    <mergeCell ref="B7:I7"/>
    <mergeCell ref="G4:I4"/>
    <mergeCell ref="G25:I25"/>
    <mergeCell ref="G8:I8"/>
    <mergeCell ref="G24:I24"/>
    <mergeCell ref="G5:I5"/>
    <mergeCell ref="G6:I6"/>
    <mergeCell ref="G88:I88"/>
    <mergeCell ref="G74:I74"/>
    <mergeCell ref="G71:I71"/>
    <mergeCell ref="G76:I76"/>
    <mergeCell ref="G72:I72"/>
    <mergeCell ref="G51:I51"/>
    <mergeCell ref="G57:I57"/>
    <mergeCell ref="G55:I55"/>
    <mergeCell ref="G81:I81"/>
    <mergeCell ref="G78:I78"/>
    <mergeCell ref="G70:I70"/>
    <mergeCell ref="G93:I93"/>
    <mergeCell ref="G92:I92"/>
    <mergeCell ref="B85:I85"/>
    <mergeCell ref="G86:I86"/>
    <mergeCell ref="G87:I87"/>
    <mergeCell ref="B82:I82"/>
    <mergeCell ref="G83:I83"/>
    <mergeCell ref="B75:I75"/>
    <mergeCell ref="G80:I80"/>
    <mergeCell ref="G59:I59"/>
    <mergeCell ref="G22:I22"/>
    <mergeCell ref="B23:I23"/>
    <mergeCell ref="G33:I33"/>
    <mergeCell ref="B34:I34"/>
    <mergeCell ref="G50:I50"/>
    <mergeCell ref="G40:I40"/>
    <mergeCell ref="G43:I43"/>
    <mergeCell ref="G26:I26"/>
    <mergeCell ref="G30:I30"/>
    <mergeCell ref="G61:I61"/>
    <mergeCell ref="G60:I60"/>
    <mergeCell ref="G68:I68"/>
    <mergeCell ref="G65:I65"/>
    <mergeCell ref="G63:I63"/>
    <mergeCell ref="G62:I62"/>
    <mergeCell ref="G67:I67"/>
    <mergeCell ref="G66:I66"/>
    <mergeCell ref="B69:I69"/>
    <mergeCell ref="G64:I64"/>
    <mergeCell ref="G84:I84"/>
    <mergeCell ref="G49:I49"/>
    <mergeCell ref="B56:I56"/>
    <mergeCell ref="G54:I54"/>
    <mergeCell ref="G52:I52"/>
    <mergeCell ref="G53:I53"/>
    <mergeCell ref="G77:I77"/>
    <mergeCell ref="G73:I73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I85"/>
  <sheetViews>
    <sheetView zoomScalePageLayoutView="0" workbookViewId="0" topLeftCell="A40">
      <selection activeCell="J4" sqref="J1:M16384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358</v>
      </c>
      <c r="B2" s="66"/>
      <c r="C2" s="66"/>
      <c r="D2" s="66"/>
      <c r="E2" s="66"/>
      <c r="F2" s="66"/>
      <c r="G2" s="66"/>
      <c r="H2" s="66"/>
      <c r="I2" s="67"/>
    </row>
    <row r="3" spans="1:9" ht="12.75">
      <c r="A3" s="68" t="s">
        <v>185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" t="s">
        <v>186</v>
      </c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</row>
    <row r="5" spans="1:9" ht="12.75">
      <c r="A5" s="6" t="s">
        <v>263</v>
      </c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2.75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95"/>
      <c r="B8" s="47" t="s">
        <v>41</v>
      </c>
      <c r="C8" s="46" t="s">
        <v>198</v>
      </c>
      <c r="D8" s="96">
        <v>1</v>
      </c>
      <c r="E8" s="46">
        <v>212</v>
      </c>
      <c r="F8" s="46">
        <f aca="true" t="shared" si="0" ref="F8:F19">D8*E8</f>
        <v>212</v>
      </c>
      <c r="G8" s="102" t="s">
        <v>42</v>
      </c>
      <c r="H8" s="80"/>
      <c r="I8" s="81"/>
    </row>
    <row r="9" spans="1:9" s="13" customFormat="1" ht="12.75">
      <c r="A9" s="95"/>
      <c r="B9" s="47" t="s">
        <v>43</v>
      </c>
      <c r="C9" s="46" t="s">
        <v>198</v>
      </c>
      <c r="D9" s="96">
        <v>2</v>
      </c>
      <c r="E9" s="46">
        <v>212</v>
      </c>
      <c r="F9" s="46">
        <f t="shared" si="0"/>
        <v>424</v>
      </c>
      <c r="G9" s="102" t="s">
        <v>264</v>
      </c>
      <c r="H9" s="80"/>
      <c r="I9" s="81"/>
    </row>
    <row r="10" spans="1:9" s="13" customFormat="1" ht="12.75">
      <c r="A10" s="109"/>
      <c r="B10" s="47" t="s">
        <v>44</v>
      </c>
      <c r="C10" s="46" t="s">
        <v>198</v>
      </c>
      <c r="D10" s="96">
        <v>1</v>
      </c>
      <c r="E10" s="46">
        <v>212</v>
      </c>
      <c r="F10" s="46">
        <f t="shared" si="0"/>
        <v>212</v>
      </c>
      <c r="G10" s="97" t="s">
        <v>421</v>
      </c>
      <c r="H10" s="51"/>
      <c r="I10" s="52"/>
    </row>
    <row r="11" spans="1:9" s="13" customFormat="1" ht="12.75" hidden="1">
      <c r="A11" s="95"/>
      <c r="B11" s="47" t="s">
        <v>45</v>
      </c>
      <c r="C11" s="46" t="s">
        <v>198</v>
      </c>
      <c r="D11" s="96"/>
      <c r="E11" s="46">
        <v>212</v>
      </c>
      <c r="F11" s="46">
        <f t="shared" si="0"/>
        <v>0</v>
      </c>
      <c r="G11" s="97" t="s">
        <v>423</v>
      </c>
      <c r="H11" s="51"/>
      <c r="I11" s="52"/>
    </row>
    <row r="12" spans="1:9" s="13" customFormat="1" ht="12.75" hidden="1">
      <c r="A12" s="95"/>
      <c r="B12" s="47" t="s">
        <v>46</v>
      </c>
      <c r="C12" s="46" t="s">
        <v>198</v>
      </c>
      <c r="D12" s="96"/>
      <c r="E12" s="46">
        <v>212</v>
      </c>
      <c r="F12" s="46">
        <f t="shared" si="0"/>
        <v>0</v>
      </c>
      <c r="G12" s="97" t="s">
        <v>318</v>
      </c>
      <c r="H12" s="51"/>
      <c r="I12" s="52"/>
    </row>
    <row r="13" spans="1:9" s="13" customFormat="1" ht="12.75">
      <c r="A13" s="95"/>
      <c r="B13" s="47" t="s">
        <v>47</v>
      </c>
      <c r="C13" s="46" t="s">
        <v>198</v>
      </c>
      <c r="D13" s="96">
        <v>0.5</v>
      </c>
      <c r="E13" s="46">
        <v>212</v>
      </c>
      <c r="F13" s="46">
        <f t="shared" si="0"/>
        <v>106</v>
      </c>
      <c r="G13" s="97" t="s">
        <v>318</v>
      </c>
      <c r="H13" s="51"/>
      <c r="I13" s="52"/>
    </row>
    <row r="14" spans="1:9" s="13" customFormat="1" ht="12.75">
      <c r="A14" s="109"/>
      <c r="B14" s="47" t="s">
        <v>48</v>
      </c>
      <c r="C14" s="46" t="s">
        <v>198</v>
      </c>
      <c r="D14" s="96">
        <v>5</v>
      </c>
      <c r="E14" s="46">
        <v>212</v>
      </c>
      <c r="F14" s="46">
        <f t="shared" si="0"/>
        <v>1060</v>
      </c>
      <c r="G14" s="97" t="s">
        <v>262</v>
      </c>
      <c r="H14" s="51"/>
      <c r="I14" s="52"/>
    </row>
    <row r="15" spans="1:9" ht="13.5" customHeight="1">
      <c r="A15" s="95"/>
      <c r="B15" s="46" t="s">
        <v>49</v>
      </c>
      <c r="C15" s="46" t="s">
        <v>198</v>
      </c>
      <c r="D15" s="96">
        <v>1</v>
      </c>
      <c r="E15" s="46">
        <v>212</v>
      </c>
      <c r="F15" s="46">
        <f t="shared" si="0"/>
        <v>212</v>
      </c>
      <c r="G15" s="97" t="s">
        <v>264</v>
      </c>
      <c r="H15" s="51"/>
      <c r="I15" s="52"/>
    </row>
    <row r="16" spans="1:9" ht="12.75">
      <c r="A16" s="95"/>
      <c r="B16" s="46" t="s">
        <v>350</v>
      </c>
      <c r="C16" s="46" t="s">
        <v>198</v>
      </c>
      <c r="D16" s="96">
        <v>31.6</v>
      </c>
      <c r="E16" s="46">
        <v>212</v>
      </c>
      <c r="F16" s="46">
        <f t="shared" si="0"/>
        <v>6699.200000000001</v>
      </c>
      <c r="G16" s="97" t="s">
        <v>201</v>
      </c>
      <c r="H16" s="51"/>
      <c r="I16" s="52"/>
    </row>
    <row r="17" spans="1:9" ht="12.75">
      <c r="A17" s="95"/>
      <c r="B17" s="46" t="s">
        <v>342</v>
      </c>
      <c r="C17" s="46" t="s">
        <v>198</v>
      </c>
      <c r="D17" s="96">
        <v>2.5</v>
      </c>
      <c r="E17" s="46">
        <v>212</v>
      </c>
      <c r="F17" s="46">
        <f t="shared" si="0"/>
        <v>530</v>
      </c>
      <c r="G17" s="97" t="s">
        <v>478</v>
      </c>
      <c r="H17" s="51"/>
      <c r="I17" s="52"/>
    </row>
    <row r="18" spans="1:9" ht="12.75">
      <c r="A18" s="95"/>
      <c r="B18" s="46" t="s">
        <v>477</v>
      </c>
      <c r="C18" s="46" t="s">
        <v>198</v>
      </c>
      <c r="D18" s="96">
        <v>1.5</v>
      </c>
      <c r="E18" s="46">
        <v>212</v>
      </c>
      <c r="F18" s="46">
        <f t="shared" si="0"/>
        <v>318</v>
      </c>
      <c r="G18" s="97" t="s">
        <v>478</v>
      </c>
      <c r="H18" s="51"/>
      <c r="I18" s="52"/>
    </row>
    <row r="19" spans="1:9" ht="12.75">
      <c r="A19" s="95"/>
      <c r="B19" s="46" t="s">
        <v>34</v>
      </c>
      <c r="C19" s="46" t="s">
        <v>198</v>
      </c>
      <c r="D19" s="96">
        <v>3.5</v>
      </c>
      <c r="E19" s="46">
        <v>212</v>
      </c>
      <c r="F19" s="46">
        <f t="shared" si="0"/>
        <v>742</v>
      </c>
      <c r="G19" s="97" t="s">
        <v>35</v>
      </c>
      <c r="H19" s="51"/>
      <c r="I19" s="52"/>
    </row>
    <row r="20" spans="1:9" ht="12.75">
      <c r="A20" s="4"/>
      <c r="B20" s="5" t="s">
        <v>202</v>
      </c>
      <c r="C20" s="5" t="s">
        <v>198</v>
      </c>
      <c r="D20" s="26">
        <f>SUM(D8:D19)</f>
        <v>49.6</v>
      </c>
      <c r="E20" s="5"/>
      <c r="F20" s="18">
        <f>SUM(F8:F19)</f>
        <v>10515.2</v>
      </c>
      <c r="G20" s="76"/>
      <c r="H20" s="77"/>
      <c r="I20" s="78"/>
    </row>
    <row r="21" spans="1:9" ht="12.75">
      <c r="A21" s="1"/>
      <c r="B21" s="62" t="s">
        <v>250</v>
      </c>
      <c r="C21" s="63"/>
      <c r="D21" s="63"/>
      <c r="E21" s="63"/>
      <c r="F21" s="63"/>
      <c r="G21" s="63"/>
      <c r="H21" s="63"/>
      <c r="I21" s="64"/>
    </row>
    <row r="22" spans="1:9" ht="12.75">
      <c r="A22" s="95"/>
      <c r="B22" s="47" t="s">
        <v>50</v>
      </c>
      <c r="C22" s="46" t="s">
        <v>248</v>
      </c>
      <c r="D22" s="44">
        <v>1</v>
      </c>
      <c r="E22" s="46">
        <v>702</v>
      </c>
      <c r="F22" s="46">
        <f>D22*E22</f>
        <v>702</v>
      </c>
      <c r="G22" s="59" t="s">
        <v>42</v>
      </c>
      <c r="H22" s="60"/>
      <c r="I22" s="61"/>
    </row>
    <row r="23" spans="1:9" ht="12.75">
      <c r="A23" s="95"/>
      <c r="B23" s="47" t="s">
        <v>51</v>
      </c>
      <c r="C23" s="46" t="s">
        <v>248</v>
      </c>
      <c r="D23" s="44">
        <v>1</v>
      </c>
      <c r="E23" s="46">
        <v>702</v>
      </c>
      <c r="F23" s="46">
        <f>D23*E23</f>
        <v>702</v>
      </c>
      <c r="G23" s="59" t="s">
        <v>262</v>
      </c>
      <c r="H23" s="60"/>
      <c r="I23" s="61"/>
    </row>
    <row r="24" spans="1:9" ht="12.75">
      <c r="A24" s="95"/>
      <c r="B24" s="47" t="s">
        <v>343</v>
      </c>
      <c r="C24" s="46" t="s">
        <v>248</v>
      </c>
      <c r="D24" s="44">
        <v>2</v>
      </c>
      <c r="E24" s="46">
        <v>702</v>
      </c>
      <c r="F24" s="46">
        <f>D24*E24</f>
        <v>1404</v>
      </c>
      <c r="G24" s="59" t="s">
        <v>262</v>
      </c>
      <c r="H24" s="60"/>
      <c r="I24" s="61"/>
    </row>
    <row r="25" spans="1:9" ht="12.75">
      <c r="A25" s="95"/>
      <c r="B25" s="47" t="s">
        <v>341</v>
      </c>
      <c r="C25" s="46" t="s">
        <v>248</v>
      </c>
      <c r="D25" s="44">
        <v>2</v>
      </c>
      <c r="E25" s="46">
        <v>702</v>
      </c>
      <c r="F25" s="46">
        <f>D25*E25</f>
        <v>1404</v>
      </c>
      <c r="G25" s="59" t="s">
        <v>262</v>
      </c>
      <c r="H25" s="60"/>
      <c r="I25" s="61"/>
    </row>
    <row r="26" spans="1:9" ht="12.75">
      <c r="A26" s="5"/>
      <c r="B26" s="5" t="s">
        <v>202</v>
      </c>
      <c r="C26" s="5" t="s">
        <v>248</v>
      </c>
      <c r="D26" s="8">
        <f>SUM(D22:D25)</f>
        <v>6</v>
      </c>
      <c r="E26" s="5"/>
      <c r="F26" s="5">
        <f>SUM(F22:F25)</f>
        <v>4212</v>
      </c>
      <c r="G26" s="56"/>
      <c r="H26" s="57"/>
      <c r="I26" s="58"/>
    </row>
    <row r="27" spans="1:9" ht="12.75">
      <c r="A27" s="1"/>
      <c r="B27" s="62" t="s">
        <v>251</v>
      </c>
      <c r="C27" s="63"/>
      <c r="D27" s="63"/>
      <c r="E27" s="63"/>
      <c r="F27" s="63"/>
      <c r="G27" s="63"/>
      <c r="H27" s="63"/>
      <c r="I27" s="64"/>
    </row>
    <row r="28" spans="1:9" ht="12.75">
      <c r="A28" s="37"/>
      <c r="B28" s="47" t="s">
        <v>52</v>
      </c>
      <c r="C28" s="1" t="s">
        <v>248</v>
      </c>
      <c r="D28" s="7">
        <v>5</v>
      </c>
      <c r="E28" s="12">
        <v>165.38</v>
      </c>
      <c r="F28" s="1">
        <f>D28*E28</f>
        <v>826.9</v>
      </c>
      <c r="G28" s="59" t="s">
        <v>262</v>
      </c>
      <c r="H28" s="60"/>
      <c r="I28" s="61"/>
    </row>
    <row r="29" spans="1:9" ht="12.75" hidden="1">
      <c r="A29" s="37"/>
      <c r="B29" s="47" t="s">
        <v>46</v>
      </c>
      <c r="C29" s="1" t="s">
        <v>248</v>
      </c>
      <c r="D29" s="7"/>
      <c r="E29" s="12">
        <v>165.38</v>
      </c>
      <c r="F29" s="1">
        <f>D29*E29</f>
        <v>0</v>
      </c>
      <c r="G29" s="59" t="s">
        <v>262</v>
      </c>
      <c r="H29" s="60"/>
      <c r="I29" s="61"/>
    </row>
    <row r="30" spans="1:9" ht="25.5">
      <c r="A30" s="36"/>
      <c r="B30" s="47" t="s">
        <v>53</v>
      </c>
      <c r="C30" s="1" t="s">
        <v>248</v>
      </c>
      <c r="D30" s="7">
        <v>8</v>
      </c>
      <c r="E30" s="12">
        <v>165.38</v>
      </c>
      <c r="F30" s="1">
        <f>D30*E30</f>
        <v>1323.04</v>
      </c>
      <c r="G30" s="59" t="s">
        <v>199</v>
      </c>
      <c r="H30" s="60"/>
      <c r="I30" s="61"/>
    </row>
    <row r="31" spans="1:9" ht="12.75">
      <c r="A31" s="36"/>
      <c r="B31" s="47" t="s">
        <v>54</v>
      </c>
      <c r="C31" s="1" t="s">
        <v>248</v>
      </c>
      <c r="D31" s="7">
        <v>3</v>
      </c>
      <c r="E31" s="12">
        <v>165.38</v>
      </c>
      <c r="F31" s="1">
        <f>D31*E31</f>
        <v>496.14</v>
      </c>
      <c r="G31" s="59" t="s">
        <v>262</v>
      </c>
      <c r="H31" s="60"/>
      <c r="I31" s="61"/>
    </row>
    <row r="32" spans="1:9" ht="12.75">
      <c r="A32" s="36"/>
      <c r="B32" s="47" t="s">
        <v>55</v>
      </c>
      <c r="C32" s="1" t="s">
        <v>248</v>
      </c>
      <c r="D32" s="7">
        <v>5</v>
      </c>
      <c r="E32" s="12">
        <v>165.38</v>
      </c>
      <c r="F32" s="1">
        <f>D32*E32</f>
        <v>826.9</v>
      </c>
      <c r="G32" s="59" t="s">
        <v>262</v>
      </c>
      <c r="H32" s="60"/>
      <c r="I32" s="61"/>
    </row>
    <row r="33" spans="1:9" ht="12.75">
      <c r="A33" s="37"/>
      <c r="B33" s="123" t="s">
        <v>56</v>
      </c>
      <c r="C33" s="1" t="s">
        <v>248</v>
      </c>
      <c r="D33" s="7">
        <v>2</v>
      </c>
      <c r="E33" s="12">
        <v>165.38</v>
      </c>
      <c r="F33" s="1">
        <f aca="true" t="shared" si="1" ref="F33:F45">D33*E33</f>
        <v>330.76</v>
      </c>
      <c r="G33" s="59" t="s">
        <v>262</v>
      </c>
      <c r="H33" s="60"/>
      <c r="I33" s="61"/>
    </row>
    <row r="34" spans="1:9" ht="12.75">
      <c r="A34" s="36"/>
      <c r="B34" s="47" t="s">
        <v>57</v>
      </c>
      <c r="C34" s="1" t="s">
        <v>248</v>
      </c>
      <c r="D34" s="7">
        <v>2</v>
      </c>
      <c r="E34" s="12">
        <v>165.38</v>
      </c>
      <c r="F34" s="1">
        <f t="shared" si="1"/>
        <v>330.76</v>
      </c>
      <c r="G34" s="59" t="s">
        <v>199</v>
      </c>
      <c r="H34" s="60"/>
      <c r="I34" s="61"/>
    </row>
    <row r="35" spans="1:9" ht="12.75">
      <c r="A35" s="36"/>
      <c r="B35" s="47" t="s">
        <v>58</v>
      </c>
      <c r="C35" s="1" t="s">
        <v>248</v>
      </c>
      <c r="D35" s="7">
        <v>3</v>
      </c>
      <c r="E35" s="12">
        <v>165.38</v>
      </c>
      <c r="F35" s="1">
        <f t="shared" si="1"/>
        <v>496.14</v>
      </c>
      <c r="G35" s="59" t="s">
        <v>262</v>
      </c>
      <c r="H35" s="60"/>
      <c r="I35" s="61"/>
    </row>
    <row r="36" spans="1:9" ht="12.75">
      <c r="A36" s="36"/>
      <c r="B36" s="47" t="s">
        <v>59</v>
      </c>
      <c r="C36" s="1" t="s">
        <v>248</v>
      </c>
      <c r="D36" s="7">
        <v>2</v>
      </c>
      <c r="E36" s="12">
        <v>165.38</v>
      </c>
      <c r="F36" s="1">
        <f t="shared" si="1"/>
        <v>330.76</v>
      </c>
      <c r="G36" s="59" t="s">
        <v>262</v>
      </c>
      <c r="H36" s="60"/>
      <c r="I36" s="61"/>
    </row>
    <row r="37" spans="1:9" ht="12.75">
      <c r="A37" s="36"/>
      <c r="B37" s="47" t="s">
        <v>60</v>
      </c>
      <c r="C37" s="1" t="s">
        <v>248</v>
      </c>
      <c r="D37" s="7">
        <v>2</v>
      </c>
      <c r="E37" s="12">
        <v>165.38</v>
      </c>
      <c r="F37" s="1">
        <f t="shared" si="1"/>
        <v>330.76</v>
      </c>
      <c r="G37" s="59" t="s">
        <v>262</v>
      </c>
      <c r="H37" s="60"/>
      <c r="I37" s="61"/>
    </row>
    <row r="38" spans="1:9" ht="12.75">
      <c r="A38" s="37"/>
      <c r="B38" s="47" t="s">
        <v>61</v>
      </c>
      <c r="C38" s="1" t="s">
        <v>248</v>
      </c>
      <c r="D38" s="7">
        <v>3</v>
      </c>
      <c r="E38" s="12">
        <v>165.38</v>
      </c>
      <c r="F38" s="1">
        <f t="shared" si="1"/>
        <v>496.14</v>
      </c>
      <c r="G38" s="59" t="s">
        <v>262</v>
      </c>
      <c r="H38" s="60"/>
      <c r="I38" s="61"/>
    </row>
    <row r="39" spans="1:9" ht="12.75">
      <c r="A39" s="37"/>
      <c r="B39" s="47" t="s">
        <v>62</v>
      </c>
      <c r="C39" s="1" t="s">
        <v>248</v>
      </c>
      <c r="D39" s="7">
        <v>1</v>
      </c>
      <c r="E39" s="12">
        <v>165.38</v>
      </c>
      <c r="F39" s="1">
        <f t="shared" si="1"/>
        <v>165.38</v>
      </c>
      <c r="G39" s="59" t="s">
        <v>262</v>
      </c>
      <c r="H39" s="60"/>
      <c r="I39" s="61"/>
    </row>
    <row r="40" spans="1:9" ht="12.75">
      <c r="A40" s="36"/>
      <c r="B40" s="47" t="s">
        <v>63</v>
      </c>
      <c r="C40" s="1" t="s">
        <v>248</v>
      </c>
      <c r="D40" s="7">
        <v>5</v>
      </c>
      <c r="E40" s="12">
        <v>165.38</v>
      </c>
      <c r="F40" s="1">
        <f t="shared" si="1"/>
        <v>826.9</v>
      </c>
      <c r="G40" s="59" t="s">
        <v>199</v>
      </c>
      <c r="H40" s="60"/>
      <c r="I40" s="61"/>
    </row>
    <row r="41" spans="1:9" ht="12.75">
      <c r="A41" s="37"/>
      <c r="B41" s="47" t="s">
        <v>64</v>
      </c>
      <c r="C41" s="1" t="s">
        <v>248</v>
      </c>
      <c r="D41" s="7">
        <v>2</v>
      </c>
      <c r="E41" s="12">
        <v>165.38</v>
      </c>
      <c r="F41" s="1">
        <f t="shared" si="1"/>
        <v>330.76</v>
      </c>
      <c r="G41" s="59" t="s">
        <v>262</v>
      </c>
      <c r="H41" s="60"/>
      <c r="I41" s="61"/>
    </row>
    <row r="42" spans="1:9" ht="12.75" hidden="1">
      <c r="A42" s="37"/>
      <c r="B42" s="47" t="s">
        <v>65</v>
      </c>
      <c r="C42" s="1" t="s">
        <v>248</v>
      </c>
      <c r="D42" s="7"/>
      <c r="E42" s="12">
        <v>165.38</v>
      </c>
      <c r="F42" s="1">
        <f t="shared" si="1"/>
        <v>0</v>
      </c>
      <c r="G42" s="59" t="s">
        <v>262</v>
      </c>
      <c r="H42" s="60"/>
      <c r="I42" s="61"/>
    </row>
    <row r="43" spans="1:9" ht="12.75" hidden="1">
      <c r="A43" s="37"/>
      <c r="B43" s="47" t="s">
        <v>66</v>
      </c>
      <c r="C43" s="1" t="s">
        <v>248</v>
      </c>
      <c r="D43" s="7"/>
      <c r="E43" s="12">
        <v>165.38</v>
      </c>
      <c r="F43" s="1">
        <f t="shared" si="1"/>
        <v>0</v>
      </c>
      <c r="G43" s="59" t="s">
        <v>262</v>
      </c>
      <c r="H43" s="60"/>
      <c r="I43" s="61"/>
    </row>
    <row r="44" spans="1:9" ht="12.75">
      <c r="A44" s="37"/>
      <c r="B44" s="47" t="s">
        <v>67</v>
      </c>
      <c r="C44" s="1" t="s">
        <v>248</v>
      </c>
      <c r="D44" s="7">
        <v>2</v>
      </c>
      <c r="E44" s="12">
        <v>165.38</v>
      </c>
      <c r="F44" s="1">
        <f t="shared" si="1"/>
        <v>330.76</v>
      </c>
      <c r="G44" s="59" t="s">
        <v>262</v>
      </c>
      <c r="H44" s="60"/>
      <c r="I44" s="61"/>
    </row>
    <row r="45" spans="1:9" ht="12.75">
      <c r="A45" s="37"/>
      <c r="B45" s="47" t="s">
        <v>68</v>
      </c>
      <c r="C45" s="1" t="s">
        <v>248</v>
      </c>
      <c r="D45" s="7">
        <v>2</v>
      </c>
      <c r="E45" s="12">
        <v>165.38</v>
      </c>
      <c r="F45" s="1">
        <f t="shared" si="1"/>
        <v>330.76</v>
      </c>
      <c r="G45" s="59" t="s">
        <v>262</v>
      </c>
      <c r="H45" s="60"/>
      <c r="I45" s="61"/>
    </row>
    <row r="46" spans="1:9" ht="12.75">
      <c r="A46" s="36"/>
      <c r="B46" s="47" t="s">
        <v>347</v>
      </c>
      <c r="C46" s="1" t="s">
        <v>248</v>
      </c>
      <c r="D46" s="7">
        <v>1</v>
      </c>
      <c r="E46" s="12">
        <v>165.38</v>
      </c>
      <c r="F46" s="1">
        <f>D46*E46</f>
        <v>165.38</v>
      </c>
      <c r="G46" s="59" t="s">
        <v>262</v>
      </c>
      <c r="H46" s="60"/>
      <c r="I46" s="61"/>
    </row>
    <row r="47" spans="1:9" ht="12.75">
      <c r="A47" s="36"/>
      <c r="B47" s="47" t="s">
        <v>39</v>
      </c>
      <c r="C47" s="1" t="s">
        <v>248</v>
      </c>
      <c r="D47" s="7">
        <v>2</v>
      </c>
      <c r="E47" s="12">
        <v>165.38</v>
      </c>
      <c r="F47" s="1">
        <f>D47*E47</f>
        <v>330.76</v>
      </c>
      <c r="G47" s="59" t="s">
        <v>262</v>
      </c>
      <c r="H47" s="60"/>
      <c r="I47" s="61"/>
    </row>
    <row r="48" spans="1:9" ht="12.75">
      <c r="A48" s="36"/>
      <c r="B48" s="123" t="s">
        <v>350</v>
      </c>
      <c r="C48" s="1" t="s">
        <v>248</v>
      </c>
      <c r="D48" s="7">
        <v>16</v>
      </c>
      <c r="E48" s="12">
        <v>165.38</v>
      </c>
      <c r="F48" s="1">
        <f>D48*E48</f>
        <v>2646.08</v>
      </c>
      <c r="G48" s="59" t="s">
        <v>201</v>
      </c>
      <c r="H48" s="60"/>
      <c r="I48" s="61"/>
    </row>
    <row r="49" spans="1:9" ht="12.75">
      <c r="A49" s="37"/>
      <c r="B49" s="123" t="s">
        <v>349</v>
      </c>
      <c r="C49" s="1" t="s">
        <v>248</v>
      </c>
      <c r="D49" s="7">
        <v>1</v>
      </c>
      <c r="E49" s="12">
        <v>165.38</v>
      </c>
      <c r="F49" s="1">
        <f>D49*E49</f>
        <v>165.38</v>
      </c>
      <c r="G49" s="59" t="s">
        <v>262</v>
      </c>
      <c r="H49" s="60"/>
      <c r="I49" s="61"/>
    </row>
    <row r="50" spans="1:9" ht="12.75">
      <c r="A50" s="5"/>
      <c r="B50" s="5" t="s">
        <v>202</v>
      </c>
      <c r="C50" s="5" t="s">
        <v>248</v>
      </c>
      <c r="D50" s="8">
        <f>SUM(D28:D49)</f>
        <v>67</v>
      </c>
      <c r="E50" s="5"/>
      <c r="F50" s="5">
        <f>SUM(F28:F49)</f>
        <v>11080.460000000001</v>
      </c>
      <c r="G50" s="56"/>
      <c r="H50" s="57"/>
      <c r="I50" s="58"/>
    </row>
    <row r="51" spans="1:9" ht="12.75">
      <c r="A51" s="1"/>
      <c r="B51" s="62" t="s">
        <v>252</v>
      </c>
      <c r="C51" s="63"/>
      <c r="D51" s="63"/>
      <c r="E51" s="63"/>
      <c r="F51" s="63"/>
      <c r="G51" s="63"/>
      <c r="H51" s="63"/>
      <c r="I51" s="64"/>
    </row>
    <row r="52" spans="1:9" ht="12.75">
      <c r="A52" s="39"/>
      <c r="B52" s="46" t="s">
        <v>111</v>
      </c>
      <c r="C52" s="1" t="s">
        <v>248</v>
      </c>
      <c r="D52" s="7">
        <v>6</v>
      </c>
      <c r="E52" s="12">
        <v>159.05</v>
      </c>
      <c r="F52" s="1">
        <f aca="true" t="shared" si="2" ref="F52:F59">D52*E52</f>
        <v>954.3000000000001</v>
      </c>
      <c r="G52" s="59" t="s">
        <v>274</v>
      </c>
      <c r="H52" s="60"/>
      <c r="I52" s="61"/>
    </row>
    <row r="53" spans="1:9" ht="12.75">
      <c r="A53" s="39"/>
      <c r="B53" s="46" t="s">
        <v>38</v>
      </c>
      <c r="C53" s="1" t="s">
        <v>248</v>
      </c>
      <c r="D53" s="7">
        <v>1</v>
      </c>
      <c r="E53" s="12">
        <v>159.05</v>
      </c>
      <c r="F53" s="1">
        <f t="shared" si="2"/>
        <v>159.05</v>
      </c>
      <c r="G53" s="59" t="s">
        <v>199</v>
      </c>
      <c r="H53" s="60"/>
      <c r="I53" s="61"/>
    </row>
    <row r="54" spans="1:9" ht="12.75">
      <c r="A54" s="39"/>
      <c r="B54" s="46" t="s">
        <v>37</v>
      </c>
      <c r="C54" s="1" t="s">
        <v>248</v>
      </c>
      <c r="D54" s="7">
        <v>2</v>
      </c>
      <c r="E54" s="12">
        <v>159.05</v>
      </c>
      <c r="F54" s="1">
        <f t="shared" si="2"/>
        <v>318.1</v>
      </c>
      <c r="G54" s="59" t="s">
        <v>351</v>
      </c>
      <c r="H54" s="60"/>
      <c r="I54" s="61"/>
    </row>
    <row r="55" spans="1:9" ht="12.75">
      <c r="A55" s="39"/>
      <c r="B55" s="46" t="s">
        <v>348</v>
      </c>
      <c r="C55" s="1" t="s">
        <v>248</v>
      </c>
      <c r="D55" s="7">
        <v>1</v>
      </c>
      <c r="E55" s="12">
        <v>159.05</v>
      </c>
      <c r="F55" s="1">
        <f t="shared" si="2"/>
        <v>159.05</v>
      </c>
      <c r="G55" s="59" t="s">
        <v>199</v>
      </c>
      <c r="H55" s="60"/>
      <c r="I55" s="61"/>
    </row>
    <row r="56" spans="1:9" ht="12.75">
      <c r="A56" s="39"/>
      <c r="B56" s="46" t="s">
        <v>477</v>
      </c>
      <c r="C56" s="1" t="s">
        <v>248</v>
      </c>
      <c r="D56" s="7">
        <v>2</v>
      </c>
      <c r="E56" s="12">
        <v>159.05</v>
      </c>
      <c r="F56" s="1">
        <f t="shared" si="2"/>
        <v>318.1</v>
      </c>
      <c r="G56" s="59" t="s">
        <v>274</v>
      </c>
      <c r="H56" s="60"/>
      <c r="I56" s="61"/>
    </row>
    <row r="57" spans="1:9" ht="12.75">
      <c r="A57" s="39"/>
      <c r="B57" s="46" t="s">
        <v>342</v>
      </c>
      <c r="C57" s="1" t="s">
        <v>248</v>
      </c>
      <c r="D57" s="7">
        <v>4</v>
      </c>
      <c r="E57" s="12">
        <v>159.05</v>
      </c>
      <c r="F57" s="1">
        <f t="shared" si="2"/>
        <v>636.2</v>
      </c>
      <c r="G57" s="59" t="s">
        <v>274</v>
      </c>
      <c r="H57" s="60"/>
      <c r="I57" s="61"/>
    </row>
    <row r="58" spans="1:9" ht="12.75">
      <c r="A58" s="39"/>
      <c r="B58" s="46" t="s">
        <v>345</v>
      </c>
      <c r="C58" s="1" t="s">
        <v>248</v>
      </c>
      <c r="D58" s="7">
        <v>1</v>
      </c>
      <c r="E58" s="12">
        <v>159.05</v>
      </c>
      <c r="F58" s="1">
        <f t="shared" si="2"/>
        <v>159.05</v>
      </c>
      <c r="G58" s="59" t="s">
        <v>274</v>
      </c>
      <c r="H58" s="60"/>
      <c r="I58" s="61"/>
    </row>
    <row r="59" spans="1:9" ht="12.75">
      <c r="A59" s="39"/>
      <c r="B59" s="46" t="s">
        <v>40</v>
      </c>
      <c r="C59" s="1" t="s">
        <v>248</v>
      </c>
      <c r="D59" s="7">
        <v>6</v>
      </c>
      <c r="E59" s="12">
        <v>159.05</v>
      </c>
      <c r="F59" s="1">
        <f t="shared" si="2"/>
        <v>954.3000000000001</v>
      </c>
      <c r="G59" s="59" t="s">
        <v>274</v>
      </c>
      <c r="H59" s="60"/>
      <c r="I59" s="61"/>
    </row>
    <row r="60" spans="1:9" ht="12.75">
      <c r="A60" s="5"/>
      <c r="B60" s="5" t="s">
        <v>202</v>
      </c>
      <c r="C60" s="5" t="s">
        <v>248</v>
      </c>
      <c r="D60" s="8">
        <f>SUM(D52:D59)</f>
        <v>23</v>
      </c>
      <c r="E60" s="5"/>
      <c r="F60" s="5">
        <f>SUM(F52:F59)</f>
        <v>3658.1500000000005</v>
      </c>
      <c r="G60" s="56"/>
      <c r="H60" s="57"/>
      <c r="I60" s="58"/>
    </row>
    <row r="61" spans="1:9" ht="12.75" customHeight="1">
      <c r="A61" s="1"/>
      <c r="B61" s="62" t="s">
        <v>253</v>
      </c>
      <c r="C61" s="60"/>
      <c r="D61" s="60"/>
      <c r="E61" s="60"/>
      <c r="F61" s="60"/>
      <c r="G61" s="60"/>
      <c r="H61" s="60"/>
      <c r="I61" s="61"/>
    </row>
    <row r="62" spans="1:9" ht="12.75">
      <c r="A62" s="19"/>
      <c r="B62" s="47" t="s">
        <v>80</v>
      </c>
      <c r="C62" s="12" t="s">
        <v>248</v>
      </c>
      <c r="D62" s="10">
        <v>1</v>
      </c>
      <c r="E62" s="12">
        <v>130.74</v>
      </c>
      <c r="F62" s="12">
        <f>D62*E62</f>
        <v>130.74</v>
      </c>
      <c r="G62" s="59" t="s">
        <v>199</v>
      </c>
      <c r="H62" s="60"/>
      <c r="I62" s="61"/>
    </row>
    <row r="63" spans="1:9" ht="12.75">
      <c r="A63" s="19"/>
      <c r="B63" s="47" t="s">
        <v>344</v>
      </c>
      <c r="C63" s="12" t="s">
        <v>248</v>
      </c>
      <c r="D63" s="10">
        <v>1</v>
      </c>
      <c r="E63" s="12">
        <v>130.74</v>
      </c>
      <c r="F63" s="12">
        <f>D63*E63</f>
        <v>130.74</v>
      </c>
      <c r="G63" s="59" t="s">
        <v>199</v>
      </c>
      <c r="H63" s="60"/>
      <c r="I63" s="61"/>
    </row>
    <row r="64" spans="1:9" ht="12.75">
      <c r="A64" s="19"/>
      <c r="B64" s="47" t="s">
        <v>36</v>
      </c>
      <c r="C64" s="12" t="s">
        <v>248</v>
      </c>
      <c r="D64" s="10">
        <v>3</v>
      </c>
      <c r="E64" s="12">
        <v>130.74</v>
      </c>
      <c r="F64" s="12">
        <f>D64*E64</f>
        <v>392.22</v>
      </c>
      <c r="G64" s="59" t="s">
        <v>199</v>
      </c>
      <c r="H64" s="60"/>
      <c r="I64" s="61"/>
    </row>
    <row r="65" spans="1:9" ht="12.75">
      <c r="A65" s="39"/>
      <c r="B65" s="46" t="s">
        <v>38</v>
      </c>
      <c r="C65" s="1" t="s">
        <v>248</v>
      </c>
      <c r="D65" s="7">
        <v>1</v>
      </c>
      <c r="E65" s="12">
        <v>130.74</v>
      </c>
      <c r="F65" s="1">
        <f>D65*E65</f>
        <v>130.74</v>
      </c>
      <c r="G65" s="59" t="s">
        <v>199</v>
      </c>
      <c r="H65" s="60"/>
      <c r="I65" s="61"/>
    </row>
    <row r="66" spans="1:9" ht="12.75">
      <c r="A66" s="4"/>
      <c r="B66" s="5" t="s">
        <v>202</v>
      </c>
      <c r="C66" s="5" t="s">
        <v>248</v>
      </c>
      <c r="D66" s="8">
        <f>SUM(D62:D65)</f>
        <v>6</v>
      </c>
      <c r="E66" s="5"/>
      <c r="F66" s="5">
        <f>SUM(F62:F65)</f>
        <v>784.44</v>
      </c>
      <c r="G66" s="56"/>
      <c r="H66" s="57"/>
      <c r="I66" s="58"/>
    </row>
    <row r="67" spans="1:9" ht="12.75" customHeight="1">
      <c r="A67" s="1"/>
      <c r="B67" s="62" t="s">
        <v>453</v>
      </c>
      <c r="C67" s="60"/>
      <c r="D67" s="60"/>
      <c r="E67" s="60"/>
      <c r="F67" s="60"/>
      <c r="G67" s="60"/>
      <c r="H67" s="60"/>
      <c r="I67" s="61"/>
    </row>
    <row r="68" spans="1:9" ht="12.75">
      <c r="A68" s="95"/>
      <c r="B68" s="47" t="s">
        <v>69</v>
      </c>
      <c r="C68" s="46" t="s">
        <v>248</v>
      </c>
      <c r="D68" s="44">
        <v>1</v>
      </c>
      <c r="E68" s="12">
        <v>146.1</v>
      </c>
      <c r="F68" s="1">
        <f>D68*E68</f>
        <v>146.1</v>
      </c>
      <c r="G68" s="59" t="s">
        <v>199</v>
      </c>
      <c r="H68" s="60"/>
      <c r="I68" s="61"/>
    </row>
    <row r="69" spans="1:9" ht="12.75">
      <c r="A69" s="4"/>
      <c r="B69" s="5" t="s">
        <v>202</v>
      </c>
      <c r="C69" s="5" t="s">
        <v>248</v>
      </c>
      <c r="D69" s="8">
        <f>SUM(D68:D68)</f>
        <v>1</v>
      </c>
      <c r="E69" s="5"/>
      <c r="F69" s="5">
        <f>SUM(F68:F68)</f>
        <v>146.1</v>
      </c>
      <c r="G69" s="56"/>
      <c r="H69" s="57"/>
      <c r="I69" s="58"/>
    </row>
    <row r="70" spans="1:9" ht="12.75">
      <c r="A70" s="1"/>
      <c r="B70" s="62" t="s">
        <v>271</v>
      </c>
      <c r="C70" s="60"/>
      <c r="D70" s="60"/>
      <c r="E70" s="60"/>
      <c r="F70" s="60"/>
      <c r="G70" s="60"/>
      <c r="H70" s="60"/>
      <c r="I70" s="61"/>
    </row>
    <row r="71" spans="1:9" ht="12.75">
      <c r="A71" s="46"/>
      <c r="B71" s="47" t="s">
        <v>346</v>
      </c>
      <c r="C71" s="46" t="s">
        <v>248</v>
      </c>
      <c r="D71" s="44">
        <v>3</v>
      </c>
      <c r="E71" s="46">
        <v>376</v>
      </c>
      <c r="F71" s="1">
        <f>D71*E71</f>
        <v>1128</v>
      </c>
      <c r="G71" s="83" t="s">
        <v>270</v>
      </c>
      <c r="H71" s="80"/>
      <c r="I71" s="81"/>
    </row>
    <row r="72" spans="1:9" ht="12.75">
      <c r="A72" s="5"/>
      <c r="B72" s="5" t="s">
        <v>249</v>
      </c>
      <c r="C72" s="5" t="s">
        <v>248</v>
      </c>
      <c r="D72" s="8">
        <f>SUM(D71:D71)</f>
        <v>3</v>
      </c>
      <c r="E72" s="5"/>
      <c r="F72" s="18">
        <f>SUM(F71:F71)</f>
        <v>1128</v>
      </c>
      <c r="G72" s="56"/>
      <c r="H72" s="57"/>
      <c r="I72" s="58"/>
    </row>
    <row r="73" spans="1:9" ht="12.75">
      <c r="A73" s="1"/>
      <c r="B73" s="62" t="s">
        <v>254</v>
      </c>
      <c r="C73" s="60"/>
      <c r="D73" s="60"/>
      <c r="E73" s="60"/>
      <c r="F73" s="60"/>
      <c r="G73" s="60"/>
      <c r="H73" s="60"/>
      <c r="I73" s="61"/>
    </row>
    <row r="74" spans="1:9" ht="12.75">
      <c r="A74" s="115"/>
      <c r="B74" s="46" t="s">
        <v>340</v>
      </c>
      <c r="C74" s="46" t="s">
        <v>248</v>
      </c>
      <c r="D74" s="44">
        <v>1</v>
      </c>
      <c r="E74" s="46">
        <v>468.63</v>
      </c>
      <c r="F74" s="46">
        <f aca="true" t="shared" si="3" ref="F74:F79">D74*E74</f>
        <v>468.63</v>
      </c>
      <c r="G74" s="102" t="s">
        <v>255</v>
      </c>
      <c r="H74" s="80"/>
      <c r="I74" s="81"/>
    </row>
    <row r="75" spans="1:9" ht="12.75">
      <c r="A75" s="115"/>
      <c r="B75" s="46" t="s">
        <v>340</v>
      </c>
      <c r="C75" s="46" t="s">
        <v>248</v>
      </c>
      <c r="D75" s="44">
        <v>2</v>
      </c>
      <c r="E75" s="46">
        <v>468.63</v>
      </c>
      <c r="F75" s="46">
        <f t="shared" si="3"/>
        <v>937.26</v>
      </c>
      <c r="G75" s="102" t="s">
        <v>256</v>
      </c>
      <c r="H75" s="80"/>
      <c r="I75" s="81"/>
    </row>
    <row r="76" spans="1:9" ht="12.75">
      <c r="A76" s="115"/>
      <c r="B76" s="46" t="s">
        <v>340</v>
      </c>
      <c r="C76" s="46" t="s">
        <v>248</v>
      </c>
      <c r="D76" s="44">
        <v>20</v>
      </c>
      <c r="E76" s="46">
        <v>468.63</v>
      </c>
      <c r="F76" s="46">
        <f t="shared" si="3"/>
        <v>9372.6</v>
      </c>
      <c r="G76" s="102" t="s">
        <v>267</v>
      </c>
      <c r="H76" s="80"/>
      <c r="I76" s="81"/>
    </row>
    <row r="77" spans="1:9" ht="13.5" customHeight="1">
      <c r="A77" s="115"/>
      <c r="B77" s="50" t="s">
        <v>356</v>
      </c>
      <c r="C77" s="46" t="s">
        <v>355</v>
      </c>
      <c r="D77" s="44">
        <v>0.4</v>
      </c>
      <c r="E77" s="44">
        <v>601.77</v>
      </c>
      <c r="F77" s="46">
        <f t="shared" si="3"/>
        <v>240.708</v>
      </c>
      <c r="G77" s="97"/>
      <c r="H77" s="51"/>
      <c r="I77" s="52"/>
    </row>
    <row r="78" spans="1:9" ht="13.5" customHeight="1">
      <c r="A78" s="115"/>
      <c r="B78" s="50" t="s">
        <v>354</v>
      </c>
      <c r="C78" s="46" t="s">
        <v>248</v>
      </c>
      <c r="D78" s="44">
        <v>51</v>
      </c>
      <c r="E78" s="44">
        <v>31.79</v>
      </c>
      <c r="F78" s="46">
        <f t="shared" si="3"/>
        <v>1621.29</v>
      </c>
      <c r="G78" s="97"/>
      <c r="H78" s="51"/>
      <c r="I78" s="52"/>
    </row>
    <row r="79" spans="1:9" ht="14.25" customHeight="1">
      <c r="A79" s="115"/>
      <c r="B79" s="50" t="s">
        <v>357</v>
      </c>
      <c r="C79" s="46" t="s">
        <v>355</v>
      </c>
      <c r="D79" s="44">
        <v>0.1</v>
      </c>
      <c r="E79" s="46">
        <v>139.08</v>
      </c>
      <c r="F79" s="46">
        <f t="shared" si="3"/>
        <v>13.908000000000001</v>
      </c>
      <c r="G79" s="97"/>
      <c r="H79" s="51"/>
      <c r="I79" s="52"/>
    </row>
    <row r="80" spans="1:9" ht="12.75">
      <c r="A80" s="5"/>
      <c r="B80" s="5" t="s">
        <v>202</v>
      </c>
      <c r="C80" s="5" t="s">
        <v>248</v>
      </c>
      <c r="D80" s="8">
        <f>D76+D75+D74</f>
        <v>23</v>
      </c>
      <c r="E80" s="5"/>
      <c r="F80" s="18">
        <f>SUM(F74:F79)</f>
        <v>12654.396</v>
      </c>
      <c r="G80" s="56"/>
      <c r="H80" s="57"/>
      <c r="I80" s="58"/>
    </row>
    <row r="81" spans="1:9" ht="12.75">
      <c r="A81" s="6"/>
      <c r="B81" s="6" t="s">
        <v>257</v>
      </c>
      <c r="C81" s="6"/>
      <c r="D81" s="6"/>
      <c r="E81" s="6"/>
      <c r="F81" s="17">
        <f>F80+F60+F50+F26+F20+F66+F69+F72</f>
        <v>44178.74600000001</v>
      </c>
      <c r="G81" s="53"/>
      <c r="H81" s="54"/>
      <c r="I81" s="55"/>
    </row>
    <row r="84" spans="2:8" ht="12.75">
      <c r="B84" s="9" t="s">
        <v>258</v>
      </c>
      <c r="C84" s="9"/>
      <c r="D84" s="9"/>
      <c r="E84" s="9"/>
      <c r="F84" s="9"/>
      <c r="G84" s="9"/>
      <c r="H84" s="9"/>
    </row>
    <row r="85" spans="2:8" ht="12.75">
      <c r="B85" s="9" t="s">
        <v>259</v>
      </c>
      <c r="C85" s="9"/>
      <c r="D85" s="9"/>
      <c r="E85" s="9"/>
      <c r="F85" s="9"/>
      <c r="G85" s="9" t="s">
        <v>260</v>
      </c>
      <c r="H85" s="9"/>
    </row>
  </sheetData>
  <sheetProtection/>
  <mergeCells count="68">
    <mergeCell ref="G64:I64"/>
    <mergeCell ref="G63:I63"/>
    <mergeCell ref="G54:I54"/>
    <mergeCell ref="G53:I53"/>
    <mergeCell ref="G60:I60"/>
    <mergeCell ref="G56:I56"/>
    <mergeCell ref="G58:I58"/>
    <mergeCell ref="G62:I62"/>
    <mergeCell ref="G59:I59"/>
    <mergeCell ref="B21:I21"/>
    <mergeCell ref="G26:I26"/>
    <mergeCell ref="G49:I49"/>
    <mergeCell ref="G44:I44"/>
    <mergeCell ref="G45:I45"/>
    <mergeCell ref="G25:I25"/>
    <mergeCell ref="G29:I29"/>
    <mergeCell ref="G28:I28"/>
    <mergeCell ref="G41:I41"/>
    <mergeCell ref="G30:I30"/>
    <mergeCell ref="G8:I8"/>
    <mergeCell ref="G9:I9"/>
    <mergeCell ref="G22:I22"/>
    <mergeCell ref="G23:I23"/>
    <mergeCell ref="G46:I46"/>
    <mergeCell ref="B27:I27"/>
    <mergeCell ref="G24:I24"/>
    <mergeCell ref="G42:I42"/>
    <mergeCell ref="G43:I43"/>
    <mergeCell ref="G20:I20"/>
    <mergeCell ref="B70:I70"/>
    <mergeCell ref="G38:I38"/>
    <mergeCell ref="G34:I34"/>
    <mergeCell ref="G35:I35"/>
    <mergeCell ref="G65:I65"/>
    <mergeCell ref="B61:I61"/>
    <mergeCell ref="G50:I50"/>
    <mergeCell ref="G48:I48"/>
    <mergeCell ref="G47:I47"/>
    <mergeCell ref="G66:I66"/>
    <mergeCell ref="B51:I51"/>
    <mergeCell ref="G31:I31"/>
    <mergeCell ref="G39:I39"/>
    <mergeCell ref="G40:I40"/>
    <mergeCell ref="G33:I33"/>
    <mergeCell ref="G32:I32"/>
    <mergeCell ref="G71:I71"/>
    <mergeCell ref="G72:I72"/>
    <mergeCell ref="G69:I69"/>
    <mergeCell ref="G55:I55"/>
    <mergeCell ref="G36:I36"/>
    <mergeCell ref="G37:I37"/>
    <mergeCell ref="B67:I67"/>
    <mergeCell ref="G57:I57"/>
    <mergeCell ref="G68:I68"/>
    <mergeCell ref="G52:I52"/>
    <mergeCell ref="G81:I81"/>
    <mergeCell ref="G80:I80"/>
    <mergeCell ref="B73:I73"/>
    <mergeCell ref="G74:I74"/>
    <mergeCell ref="G75:I75"/>
    <mergeCell ref="G76:I76"/>
    <mergeCell ref="A1:I1"/>
    <mergeCell ref="A2:I2"/>
    <mergeCell ref="A3:I3"/>
    <mergeCell ref="B7:I7"/>
    <mergeCell ref="G4:I4"/>
    <mergeCell ref="G5:I5"/>
    <mergeCell ref="G6:I6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I82"/>
  <sheetViews>
    <sheetView zoomScalePageLayoutView="0" workbookViewId="0" topLeftCell="A52">
      <selection activeCell="B75" sqref="B75:B76"/>
    </sheetView>
  </sheetViews>
  <sheetFormatPr defaultColWidth="9.140625" defaultRowHeight="12.75"/>
  <cols>
    <col min="1" max="1" width="8.2812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417</v>
      </c>
      <c r="B2" s="66"/>
      <c r="C2" s="66"/>
      <c r="D2" s="66"/>
      <c r="E2" s="66"/>
      <c r="F2" s="66"/>
      <c r="G2" s="66"/>
      <c r="H2" s="66"/>
      <c r="I2" s="67"/>
    </row>
    <row r="3" spans="1:9" ht="12.75">
      <c r="A3" s="68" t="s">
        <v>185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"/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</row>
    <row r="5" spans="1:9" ht="12.75">
      <c r="A5" s="6"/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2.75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95"/>
      <c r="B8" s="47" t="s">
        <v>418</v>
      </c>
      <c r="C8" s="46" t="s">
        <v>198</v>
      </c>
      <c r="D8" s="96">
        <v>0.5</v>
      </c>
      <c r="E8" s="46">
        <v>212</v>
      </c>
      <c r="F8" s="46">
        <f aca="true" t="shared" si="0" ref="F8:F21">D8*E8</f>
        <v>106</v>
      </c>
      <c r="G8" s="102" t="s">
        <v>318</v>
      </c>
      <c r="H8" s="80"/>
      <c r="I8" s="81"/>
    </row>
    <row r="9" spans="1:9" s="13" customFormat="1" ht="12.75">
      <c r="A9" s="95"/>
      <c r="B9" s="47" t="s">
        <v>419</v>
      </c>
      <c r="C9" s="46" t="s">
        <v>198</v>
      </c>
      <c r="D9" s="96">
        <v>2.5</v>
      </c>
      <c r="E9" s="46">
        <v>212</v>
      </c>
      <c r="F9" s="46">
        <f t="shared" si="0"/>
        <v>530</v>
      </c>
      <c r="G9" s="102" t="s">
        <v>264</v>
      </c>
      <c r="H9" s="80"/>
      <c r="I9" s="81"/>
    </row>
    <row r="10" spans="1:9" s="13" customFormat="1" ht="12.75">
      <c r="A10" s="109"/>
      <c r="B10" s="47" t="s">
        <v>420</v>
      </c>
      <c r="C10" s="46" t="s">
        <v>198</v>
      </c>
      <c r="D10" s="96">
        <v>1</v>
      </c>
      <c r="E10" s="46">
        <v>212</v>
      </c>
      <c r="F10" s="46">
        <f t="shared" si="0"/>
        <v>212</v>
      </c>
      <c r="G10" s="97" t="s">
        <v>421</v>
      </c>
      <c r="H10" s="51"/>
      <c r="I10" s="52"/>
    </row>
    <row r="11" spans="1:9" s="13" customFormat="1" ht="12.75">
      <c r="A11" s="95"/>
      <c r="B11" s="47" t="s">
        <v>422</v>
      </c>
      <c r="C11" s="46" t="s">
        <v>198</v>
      </c>
      <c r="D11" s="96">
        <v>2</v>
      </c>
      <c r="E11" s="46">
        <v>212</v>
      </c>
      <c r="F11" s="46">
        <f t="shared" si="0"/>
        <v>424</v>
      </c>
      <c r="G11" s="97" t="s">
        <v>423</v>
      </c>
      <c r="H11" s="51"/>
      <c r="I11" s="52"/>
    </row>
    <row r="12" spans="1:9" s="13" customFormat="1" ht="12.75">
      <c r="A12" s="95"/>
      <c r="B12" s="47" t="s">
        <v>424</v>
      </c>
      <c r="C12" s="46" t="s">
        <v>198</v>
      </c>
      <c r="D12" s="96">
        <v>5.5</v>
      </c>
      <c r="E12" s="46">
        <v>212</v>
      </c>
      <c r="F12" s="46">
        <f t="shared" si="0"/>
        <v>1166</v>
      </c>
      <c r="G12" s="97" t="s">
        <v>318</v>
      </c>
      <c r="H12" s="51"/>
      <c r="I12" s="52"/>
    </row>
    <row r="13" spans="1:9" s="13" customFormat="1" ht="12.75">
      <c r="A13" s="95"/>
      <c r="B13" s="47" t="s">
        <v>425</v>
      </c>
      <c r="C13" s="46" t="s">
        <v>198</v>
      </c>
      <c r="D13" s="96">
        <v>2</v>
      </c>
      <c r="E13" s="46">
        <v>212</v>
      </c>
      <c r="F13" s="46">
        <f t="shared" si="0"/>
        <v>424</v>
      </c>
      <c r="G13" s="97" t="s">
        <v>318</v>
      </c>
      <c r="H13" s="51"/>
      <c r="I13" s="52"/>
    </row>
    <row r="14" spans="1:9" s="13" customFormat="1" ht="12.75">
      <c r="A14" s="109"/>
      <c r="B14" s="47" t="s">
        <v>426</v>
      </c>
      <c r="C14" s="46" t="s">
        <v>198</v>
      </c>
      <c r="D14" s="96">
        <v>1</v>
      </c>
      <c r="E14" s="46">
        <v>212</v>
      </c>
      <c r="F14" s="46">
        <f t="shared" si="0"/>
        <v>212</v>
      </c>
      <c r="G14" s="97" t="s">
        <v>448</v>
      </c>
      <c r="H14" s="51"/>
      <c r="I14" s="52"/>
    </row>
    <row r="15" spans="1:9" ht="12.75">
      <c r="A15" s="95"/>
      <c r="B15" s="46" t="s">
        <v>427</v>
      </c>
      <c r="C15" s="46" t="s">
        <v>198</v>
      </c>
      <c r="D15" s="96">
        <v>1.5</v>
      </c>
      <c r="E15" s="46">
        <v>212</v>
      </c>
      <c r="F15" s="46">
        <f t="shared" si="0"/>
        <v>318</v>
      </c>
      <c r="G15" s="97" t="s">
        <v>264</v>
      </c>
      <c r="H15" s="51"/>
      <c r="I15" s="52"/>
    </row>
    <row r="16" spans="1:9" ht="12.75">
      <c r="A16" s="95"/>
      <c r="B16" s="46" t="s">
        <v>378</v>
      </c>
      <c r="C16" s="46" t="s">
        <v>198</v>
      </c>
      <c r="D16" s="96">
        <v>25</v>
      </c>
      <c r="E16" s="46">
        <v>212</v>
      </c>
      <c r="F16" s="46">
        <f t="shared" si="0"/>
        <v>5300</v>
      </c>
      <c r="G16" s="97" t="s">
        <v>360</v>
      </c>
      <c r="H16" s="51"/>
      <c r="I16" s="52"/>
    </row>
    <row r="17" spans="1:9" ht="12.75">
      <c r="A17" s="95"/>
      <c r="B17" s="46" t="s">
        <v>377</v>
      </c>
      <c r="C17" s="46" t="s">
        <v>198</v>
      </c>
      <c r="D17" s="96">
        <v>4</v>
      </c>
      <c r="E17" s="46">
        <v>212</v>
      </c>
      <c r="F17" s="46">
        <f t="shared" si="0"/>
        <v>848</v>
      </c>
      <c r="G17" s="97" t="s">
        <v>456</v>
      </c>
      <c r="H17" s="51"/>
      <c r="I17" s="52"/>
    </row>
    <row r="18" spans="1:9" ht="12.75">
      <c r="A18" s="95"/>
      <c r="B18" s="46" t="s">
        <v>370</v>
      </c>
      <c r="C18" s="46" t="s">
        <v>198</v>
      </c>
      <c r="D18" s="96">
        <v>5.1</v>
      </c>
      <c r="E18" s="46">
        <v>212</v>
      </c>
      <c r="F18" s="46">
        <f t="shared" si="0"/>
        <v>1081.1999999999998</v>
      </c>
      <c r="G18" s="97" t="s">
        <v>201</v>
      </c>
      <c r="H18" s="51"/>
      <c r="I18" s="52"/>
    </row>
    <row r="19" spans="1:9" ht="12.75">
      <c r="A19" s="95"/>
      <c r="B19" s="46" t="s">
        <v>363</v>
      </c>
      <c r="C19" s="46" t="s">
        <v>198</v>
      </c>
      <c r="D19" s="96">
        <v>3.5</v>
      </c>
      <c r="E19" s="46">
        <v>212</v>
      </c>
      <c r="F19" s="46">
        <f t="shared" si="0"/>
        <v>742</v>
      </c>
      <c r="G19" s="97" t="s">
        <v>264</v>
      </c>
      <c r="H19" s="51"/>
      <c r="I19" s="52"/>
    </row>
    <row r="20" spans="1:9" ht="12.75">
      <c r="A20" s="95"/>
      <c r="B20" s="46" t="s">
        <v>374</v>
      </c>
      <c r="C20" s="46" t="s">
        <v>198</v>
      </c>
      <c r="D20" s="96">
        <v>3</v>
      </c>
      <c r="E20" s="46">
        <v>212</v>
      </c>
      <c r="F20" s="46">
        <f t="shared" si="0"/>
        <v>636</v>
      </c>
      <c r="G20" s="97" t="s">
        <v>264</v>
      </c>
      <c r="H20" s="51"/>
      <c r="I20" s="52"/>
    </row>
    <row r="21" spans="1:9" ht="12.75">
      <c r="A21" s="95"/>
      <c r="B21" s="46" t="s">
        <v>365</v>
      </c>
      <c r="C21" s="46" t="s">
        <v>198</v>
      </c>
      <c r="D21" s="96">
        <v>2</v>
      </c>
      <c r="E21" s="46">
        <v>212</v>
      </c>
      <c r="F21" s="46">
        <f t="shared" si="0"/>
        <v>424</v>
      </c>
      <c r="G21" s="97" t="s">
        <v>264</v>
      </c>
      <c r="H21" s="51"/>
      <c r="I21" s="52"/>
    </row>
    <row r="22" spans="1:9" ht="12.75">
      <c r="A22" s="4"/>
      <c r="B22" s="5" t="s">
        <v>202</v>
      </c>
      <c r="C22" s="5" t="s">
        <v>198</v>
      </c>
      <c r="D22" s="26">
        <f>SUM(D8:D21)</f>
        <v>58.6</v>
      </c>
      <c r="E22" s="5"/>
      <c r="F22" s="18">
        <f>SUM(F8:F21)</f>
        <v>12423.2</v>
      </c>
      <c r="G22" s="76"/>
      <c r="H22" s="77"/>
      <c r="I22" s="78"/>
    </row>
    <row r="23" spans="1:9" ht="12.75">
      <c r="A23" s="1"/>
      <c r="B23" s="62" t="s">
        <v>250</v>
      </c>
      <c r="C23" s="63"/>
      <c r="D23" s="63"/>
      <c r="E23" s="63"/>
      <c r="F23" s="63"/>
      <c r="G23" s="63"/>
      <c r="H23" s="63"/>
      <c r="I23" s="64"/>
    </row>
    <row r="24" spans="1:9" ht="12.75">
      <c r="A24" s="95"/>
      <c r="B24" s="47" t="s">
        <v>428</v>
      </c>
      <c r="C24" s="46" t="s">
        <v>248</v>
      </c>
      <c r="D24" s="44">
        <v>2</v>
      </c>
      <c r="E24" s="46">
        <v>702</v>
      </c>
      <c r="F24" s="46">
        <f>D24*E24</f>
        <v>1404</v>
      </c>
      <c r="G24" s="102" t="s">
        <v>262</v>
      </c>
      <c r="H24" s="80"/>
      <c r="I24" s="81"/>
    </row>
    <row r="25" spans="1:9" ht="12.75">
      <c r="A25" s="95"/>
      <c r="B25" s="47" t="s">
        <v>429</v>
      </c>
      <c r="C25" s="46" t="s">
        <v>248</v>
      </c>
      <c r="D25" s="44">
        <v>1</v>
      </c>
      <c r="E25" s="46">
        <v>702</v>
      </c>
      <c r="F25" s="46">
        <f>D25*E25</f>
        <v>702</v>
      </c>
      <c r="G25" s="102" t="s">
        <v>262</v>
      </c>
      <c r="H25" s="80"/>
      <c r="I25" s="81"/>
    </row>
    <row r="26" spans="1:9" ht="12.75">
      <c r="A26" s="95"/>
      <c r="B26" s="47" t="s">
        <v>430</v>
      </c>
      <c r="C26" s="46" t="s">
        <v>248</v>
      </c>
      <c r="D26" s="44">
        <v>1</v>
      </c>
      <c r="E26" s="46">
        <v>702</v>
      </c>
      <c r="F26" s="46">
        <f>D26*E26</f>
        <v>702</v>
      </c>
      <c r="G26" s="102" t="s">
        <v>318</v>
      </c>
      <c r="H26" s="80"/>
      <c r="I26" s="81"/>
    </row>
    <row r="27" spans="1:9" ht="12.75">
      <c r="A27" s="95"/>
      <c r="B27" s="47" t="s">
        <v>431</v>
      </c>
      <c r="C27" s="46" t="s">
        <v>248</v>
      </c>
      <c r="D27" s="44">
        <v>2</v>
      </c>
      <c r="E27" s="46">
        <v>702</v>
      </c>
      <c r="F27" s="46">
        <f>D27*E27</f>
        <v>1404</v>
      </c>
      <c r="G27" s="102" t="s">
        <v>262</v>
      </c>
      <c r="H27" s="80"/>
      <c r="I27" s="81"/>
    </row>
    <row r="28" spans="1:9" ht="12.75">
      <c r="A28" s="95"/>
      <c r="B28" s="47" t="s">
        <v>371</v>
      </c>
      <c r="C28" s="46" t="s">
        <v>248</v>
      </c>
      <c r="D28" s="44">
        <v>1</v>
      </c>
      <c r="E28" s="46">
        <v>702</v>
      </c>
      <c r="F28" s="46">
        <f>D28*E28</f>
        <v>702</v>
      </c>
      <c r="G28" s="102" t="s">
        <v>262</v>
      </c>
      <c r="H28" s="80"/>
      <c r="I28" s="81"/>
    </row>
    <row r="29" spans="1:9" ht="12.75">
      <c r="A29" s="5"/>
      <c r="B29" s="5" t="s">
        <v>202</v>
      </c>
      <c r="C29" s="5" t="s">
        <v>248</v>
      </c>
      <c r="D29" s="8">
        <f>SUM(D24:D28)</f>
        <v>7</v>
      </c>
      <c r="E29" s="5"/>
      <c r="F29" s="5">
        <f>SUM(F24:F28)</f>
        <v>4914</v>
      </c>
      <c r="G29" s="56"/>
      <c r="H29" s="57"/>
      <c r="I29" s="58"/>
    </row>
    <row r="30" spans="1:9" ht="12.75">
      <c r="A30" s="1"/>
      <c r="B30" s="62" t="s">
        <v>251</v>
      </c>
      <c r="C30" s="63"/>
      <c r="D30" s="63"/>
      <c r="E30" s="63"/>
      <c r="F30" s="63"/>
      <c r="G30" s="63"/>
      <c r="H30" s="63"/>
      <c r="I30" s="64"/>
    </row>
    <row r="31" spans="1:9" ht="12.75">
      <c r="A31" s="95"/>
      <c r="B31" s="47" t="s">
        <v>432</v>
      </c>
      <c r="C31" s="46" t="s">
        <v>248</v>
      </c>
      <c r="D31" s="44">
        <v>2</v>
      </c>
      <c r="E31" s="46">
        <v>165.38</v>
      </c>
      <c r="F31" s="46">
        <f>D31*E31</f>
        <v>330.76</v>
      </c>
      <c r="G31" s="102" t="s">
        <v>318</v>
      </c>
      <c r="H31" s="80"/>
      <c r="I31" s="81"/>
    </row>
    <row r="32" spans="1:9" ht="12.75">
      <c r="A32" s="95"/>
      <c r="B32" s="47" t="s">
        <v>433</v>
      </c>
      <c r="C32" s="46" t="s">
        <v>248</v>
      </c>
      <c r="D32" s="44">
        <v>3</v>
      </c>
      <c r="E32" s="46">
        <v>165.38</v>
      </c>
      <c r="F32" s="46">
        <f>D32*E32</f>
        <v>496.14</v>
      </c>
      <c r="G32" s="102" t="s">
        <v>262</v>
      </c>
      <c r="H32" s="80"/>
      <c r="I32" s="81"/>
    </row>
    <row r="33" spans="1:9" ht="12.75">
      <c r="A33" s="95"/>
      <c r="B33" s="47" t="s">
        <v>434</v>
      </c>
      <c r="C33" s="46" t="s">
        <v>248</v>
      </c>
      <c r="D33" s="44">
        <v>4</v>
      </c>
      <c r="E33" s="46">
        <v>165.38</v>
      </c>
      <c r="F33" s="46">
        <f>D33*E33</f>
        <v>661.52</v>
      </c>
      <c r="G33" s="102" t="s">
        <v>199</v>
      </c>
      <c r="H33" s="80"/>
      <c r="I33" s="81"/>
    </row>
    <row r="34" spans="1:9" ht="12.75">
      <c r="A34" s="109"/>
      <c r="B34" s="47" t="s">
        <v>435</v>
      </c>
      <c r="C34" s="46" t="s">
        <v>248</v>
      </c>
      <c r="D34" s="44">
        <v>4</v>
      </c>
      <c r="E34" s="46">
        <v>165.38</v>
      </c>
      <c r="F34" s="46">
        <f>D34*E34</f>
        <v>661.52</v>
      </c>
      <c r="G34" s="102" t="s">
        <v>262</v>
      </c>
      <c r="H34" s="80"/>
      <c r="I34" s="81"/>
    </row>
    <row r="35" spans="1:9" ht="12.75">
      <c r="A35" s="109"/>
      <c r="B35" s="47" t="s">
        <v>436</v>
      </c>
      <c r="C35" s="46" t="s">
        <v>248</v>
      </c>
      <c r="D35" s="44">
        <v>2</v>
      </c>
      <c r="E35" s="46">
        <v>165.38</v>
      </c>
      <c r="F35" s="46">
        <f>D35*E35</f>
        <v>330.76</v>
      </c>
      <c r="G35" s="102" t="s">
        <v>262</v>
      </c>
      <c r="H35" s="80"/>
      <c r="I35" s="81"/>
    </row>
    <row r="36" spans="1:9" ht="12.75">
      <c r="A36" s="95"/>
      <c r="B36" s="123" t="s">
        <v>437</v>
      </c>
      <c r="C36" s="46" t="s">
        <v>248</v>
      </c>
      <c r="D36" s="44">
        <v>2</v>
      </c>
      <c r="E36" s="46">
        <v>165.38</v>
      </c>
      <c r="F36" s="46">
        <f aca="true" t="shared" si="1" ref="F36:F42">D36*E36</f>
        <v>330.76</v>
      </c>
      <c r="G36" s="102" t="s">
        <v>318</v>
      </c>
      <c r="H36" s="80"/>
      <c r="I36" s="81"/>
    </row>
    <row r="37" spans="1:9" ht="12.75">
      <c r="A37" s="109"/>
      <c r="B37" s="47" t="s">
        <v>438</v>
      </c>
      <c r="C37" s="46" t="s">
        <v>248</v>
      </c>
      <c r="D37" s="44">
        <v>6</v>
      </c>
      <c r="E37" s="46">
        <v>165.38</v>
      </c>
      <c r="F37" s="46">
        <f t="shared" si="1"/>
        <v>992.28</v>
      </c>
      <c r="G37" s="102" t="s">
        <v>262</v>
      </c>
      <c r="H37" s="80"/>
      <c r="I37" s="81"/>
    </row>
    <row r="38" spans="1:9" ht="12.75">
      <c r="A38" s="109"/>
      <c r="B38" s="47" t="s">
        <v>439</v>
      </c>
      <c r="C38" s="46" t="s">
        <v>248</v>
      </c>
      <c r="D38" s="44">
        <v>3</v>
      </c>
      <c r="E38" s="46">
        <v>165.38</v>
      </c>
      <c r="F38" s="46">
        <f t="shared" si="1"/>
        <v>496.14</v>
      </c>
      <c r="G38" s="102" t="s">
        <v>262</v>
      </c>
      <c r="H38" s="80"/>
      <c r="I38" s="81"/>
    </row>
    <row r="39" spans="1:9" ht="12.75">
      <c r="A39" s="109"/>
      <c r="B39" s="47" t="s">
        <v>440</v>
      </c>
      <c r="C39" s="46" t="s">
        <v>248</v>
      </c>
      <c r="D39" s="44">
        <v>5</v>
      </c>
      <c r="E39" s="46">
        <v>165.38</v>
      </c>
      <c r="F39" s="46">
        <f t="shared" si="1"/>
        <v>826.9</v>
      </c>
      <c r="G39" s="102" t="s">
        <v>262</v>
      </c>
      <c r="H39" s="80"/>
      <c r="I39" s="81"/>
    </row>
    <row r="40" spans="1:9" ht="12.75">
      <c r="A40" s="109"/>
      <c r="B40" s="47" t="s">
        <v>441</v>
      </c>
      <c r="C40" s="46" t="s">
        <v>248</v>
      </c>
      <c r="D40" s="44">
        <v>3</v>
      </c>
      <c r="E40" s="46">
        <v>165.38</v>
      </c>
      <c r="F40" s="46">
        <f t="shared" si="1"/>
        <v>496.14</v>
      </c>
      <c r="G40" s="102" t="s">
        <v>262</v>
      </c>
      <c r="H40" s="80"/>
      <c r="I40" s="81"/>
    </row>
    <row r="41" spans="1:9" ht="12.75">
      <c r="A41" s="95"/>
      <c r="B41" s="47" t="s">
        <v>442</v>
      </c>
      <c r="C41" s="46" t="s">
        <v>248</v>
      </c>
      <c r="D41" s="44">
        <v>3</v>
      </c>
      <c r="E41" s="46">
        <v>165.38</v>
      </c>
      <c r="F41" s="46">
        <f t="shared" si="1"/>
        <v>496.14</v>
      </c>
      <c r="G41" s="102" t="s">
        <v>262</v>
      </c>
      <c r="H41" s="80"/>
      <c r="I41" s="81"/>
    </row>
    <row r="42" spans="1:9" ht="12.75">
      <c r="A42" s="95"/>
      <c r="B42" s="47" t="s">
        <v>443</v>
      </c>
      <c r="C42" s="46" t="s">
        <v>248</v>
      </c>
      <c r="D42" s="44">
        <v>1</v>
      </c>
      <c r="E42" s="46">
        <v>165.38</v>
      </c>
      <c r="F42" s="46">
        <f t="shared" si="1"/>
        <v>165.38</v>
      </c>
      <c r="G42" s="102" t="s">
        <v>262</v>
      </c>
      <c r="H42" s="80"/>
      <c r="I42" s="81"/>
    </row>
    <row r="43" spans="1:9" ht="12.75">
      <c r="A43" s="109"/>
      <c r="B43" s="47" t="s">
        <v>444</v>
      </c>
      <c r="C43" s="46" t="s">
        <v>248</v>
      </c>
      <c r="D43" s="44">
        <v>6</v>
      </c>
      <c r="E43" s="46">
        <v>165.38</v>
      </c>
      <c r="F43" s="46">
        <f aca="true" t="shared" si="2" ref="F43:F50">D43*E43</f>
        <v>992.28</v>
      </c>
      <c r="G43" s="102" t="s">
        <v>262</v>
      </c>
      <c r="H43" s="80"/>
      <c r="I43" s="81"/>
    </row>
    <row r="44" spans="1:9" ht="12.75">
      <c r="A44" s="95"/>
      <c r="B44" s="47" t="s">
        <v>445</v>
      </c>
      <c r="C44" s="46" t="s">
        <v>248</v>
      </c>
      <c r="D44" s="44">
        <v>2</v>
      </c>
      <c r="E44" s="46">
        <v>165.38</v>
      </c>
      <c r="F44" s="46">
        <f t="shared" si="2"/>
        <v>330.76</v>
      </c>
      <c r="G44" s="102" t="s">
        <v>262</v>
      </c>
      <c r="H44" s="80"/>
      <c r="I44" s="81"/>
    </row>
    <row r="45" spans="1:9" ht="12.75">
      <c r="A45" s="95"/>
      <c r="B45" s="47" t="s">
        <v>446</v>
      </c>
      <c r="C45" s="46" t="s">
        <v>248</v>
      </c>
      <c r="D45" s="44">
        <v>4</v>
      </c>
      <c r="E45" s="46">
        <v>165.38</v>
      </c>
      <c r="F45" s="46">
        <f t="shared" si="2"/>
        <v>661.52</v>
      </c>
      <c r="G45" s="102" t="s">
        <v>262</v>
      </c>
      <c r="H45" s="80"/>
      <c r="I45" s="81"/>
    </row>
    <row r="46" spans="1:9" ht="12.75">
      <c r="A46" s="95"/>
      <c r="B46" s="47" t="s">
        <v>384</v>
      </c>
      <c r="C46" s="46" t="s">
        <v>248</v>
      </c>
      <c r="D46" s="44">
        <v>5</v>
      </c>
      <c r="E46" s="46">
        <v>165.38</v>
      </c>
      <c r="F46" s="46">
        <f t="shared" si="2"/>
        <v>826.9</v>
      </c>
      <c r="G46" s="102" t="s">
        <v>262</v>
      </c>
      <c r="H46" s="80"/>
      <c r="I46" s="81"/>
    </row>
    <row r="47" spans="1:9" ht="12.75">
      <c r="A47" s="109"/>
      <c r="B47" s="47" t="s">
        <v>362</v>
      </c>
      <c r="C47" s="46" t="s">
        <v>248</v>
      </c>
      <c r="D47" s="44">
        <v>4</v>
      </c>
      <c r="E47" s="46">
        <v>165.38</v>
      </c>
      <c r="F47" s="46">
        <f t="shared" si="2"/>
        <v>661.52</v>
      </c>
      <c r="G47" s="102" t="s">
        <v>262</v>
      </c>
      <c r="H47" s="80"/>
      <c r="I47" s="81"/>
    </row>
    <row r="48" spans="1:9" ht="12.75">
      <c r="A48" s="109"/>
      <c r="B48" s="124" t="s">
        <v>359</v>
      </c>
      <c r="C48" s="46" t="s">
        <v>248</v>
      </c>
      <c r="D48" s="44">
        <v>1</v>
      </c>
      <c r="E48" s="46">
        <v>165.38</v>
      </c>
      <c r="F48" s="46">
        <f t="shared" si="2"/>
        <v>165.38</v>
      </c>
      <c r="G48" s="102" t="s">
        <v>262</v>
      </c>
      <c r="H48" s="80"/>
      <c r="I48" s="81"/>
    </row>
    <row r="49" spans="1:9" ht="12.75">
      <c r="A49" s="95"/>
      <c r="B49" s="123" t="s">
        <v>375</v>
      </c>
      <c r="C49" s="46" t="s">
        <v>248</v>
      </c>
      <c r="D49" s="44">
        <v>3</v>
      </c>
      <c r="E49" s="46">
        <v>165.38</v>
      </c>
      <c r="F49" s="46">
        <f t="shared" si="2"/>
        <v>496.14</v>
      </c>
      <c r="G49" s="102" t="s">
        <v>200</v>
      </c>
      <c r="H49" s="80"/>
      <c r="I49" s="81"/>
    </row>
    <row r="50" spans="1:9" ht="12.75">
      <c r="A50" s="109"/>
      <c r="B50" s="47" t="s">
        <v>370</v>
      </c>
      <c r="C50" s="46" t="s">
        <v>248</v>
      </c>
      <c r="D50" s="44">
        <v>12</v>
      </c>
      <c r="E50" s="46">
        <v>165.38</v>
      </c>
      <c r="F50" s="46">
        <f t="shared" si="2"/>
        <v>1984.56</v>
      </c>
      <c r="G50" s="102" t="s">
        <v>201</v>
      </c>
      <c r="H50" s="80"/>
      <c r="I50" s="81"/>
    </row>
    <row r="51" spans="1:9" ht="12.75">
      <c r="A51" s="5"/>
      <c r="B51" s="5" t="s">
        <v>202</v>
      </c>
      <c r="C51" s="5" t="s">
        <v>248</v>
      </c>
      <c r="D51" s="8">
        <f>SUM(D31:D50)</f>
        <v>75</v>
      </c>
      <c r="E51" s="5"/>
      <c r="F51" s="5">
        <f>SUM(F31:F50)</f>
        <v>12403.499999999998</v>
      </c>
      <c r="G51" s="56"/>
      <c r="H51" s="57"/>
      <c r="I51" s="58"/>
    </row>
    <row r="52" spans="1:9" ht="12.75">
      <c r="A52" s="1"/>
      <c r="B52" s="62" t="s">
        <v>252</v>
      </c>
      <c r="C52" s="63"/>
      <c r="D52" s="63"/>
      <c r="E52" s="63"/>
      <c r="F52" s="63"/>
      <c r="G52" s="63"/>
      <c r="H52" s="63"/>
      <c r="I52" s="64"/>
    </row>
    <row r="53" spans="1:9" ht="12.75">
      <c r="A53" s="110"/>
      <c r="B53" s="46" t="s">
        <v>364</v>
      </c>
      <c r="C53" s="46" t="s">
        <v>248</v>
      </c>
      <c r="D53" s="44">
        <v>6</v>
      </c>
      <c r="E53" s="46">
        <v>159.05</v>
      </c>
      <c r="F53" s="46">
        <f aca="true" t="shared" si="3" ref="F53:F61">D53*E53</f>
        <v>954.3000000000001</v>
      </c>
      <c r="G53" s="102" t="s">
        <v>274</v>
      </c>
      <c r="H53" s="80"/>
      <c r="I53" s="81"/>
    </row>
    <row r="54" spans="1:9" ht="12.75">
      <c r="A54" s="110"/>
      <c r="B54" s="46" t="s">
        <v>111</v>
      </c>
      <c r="C54" s="46" t="s">
        <v>248</v>
      </c>
      <c r="D54" s="44">
        <v>6</v>
      </c>
      <c r="E54" s="46">
        <v>159.05</v>
      </c>
      <c r="F54" s="46">
        <f t="shared" si="3"/>
        <v>954.3000000000001</v>
      </c>
      <c r="G54" s="102" t="s">
        <v>274</v>
      </c>
      <c r="H54" s="80"/>
      <c r="I54" s="81"/>
    </row>
    <row r="55" spans="1:9" ht="12.75">
      <c r="A55" s="110"/>
      <c r="B55" s="46" t="s">
        <v>376</v>
      </c>
      <c r="C55" s="46" t="s">
        <v>248</v>
      </c>
      <c r="D55" s="44">
        <v>1</v>
      </c>
      <c r="E55" s="46">
        <v>159.05</v>
      </c>
      <c r="F55" s="46">
        <f t="shared" si="3"/>
        <v>159.05</v>
      </c>
      <c r="G55" s="102" t="s">
        <v>274</v>
      </c>
      <c r="H55" s="80"/>
      <c r="I55" s="81"/>
    </row>
    <row r="56" spans="1:9" ht="12.75">
      <c r="A56" s="110"/>
      <c r="B56" s="46" t="s">
        <v>369</v>
      </c>
      <c r="C56" s="46" t="s">
        <v>248</v>
      </c>
      <c r="D56" s="44">
        <v>2</v>
      </c>
      <c r="E56" s="46">
        <v>159.05</v>
      </c>
      <c r="F56" s="46">
        <f t="shared" si="3"/>
        <v>318.1</v>
      </c>
      <c r="G56" s="102" t="s">
        <v>274</v>
      </c>
      <c r="H56" s="80"/>
      <c r="I56" s="81"/>
    </row>
    <row r="57" spans="1:9" ht="12.75">
      <c r="A57" s="110"/>
      <c r="B57" s="46" t="s">
        <v>368</v>
      </c>
      <c r="C57" s="46" t="s">
        <v>248</v>
      </c>
      <c r="D57" s="44">
        <v>12</v>
      </c>
      <c r="E57" s="46">
        <v>159.05</v>
      </c>
      <c r="F57" s="46">
        <f t="shared" si="3"/>
        <v>1908.6000000000001</v>
      </c>
      <c r="G57" s="102" t="s">
        <v>274</v>
      </c>
      <c r="H57" s="80"/>
      <c r="I57" s="81"/>
    </row>
    <row r="58" spans="1:9" ht="12.75">
      <c r="A58" s="110"/>
      <c r="B58" s="46" t="s">
        <v>367</v>
      </c>
      <c r="C58" s="46" t="s">
        <v>248</v>
      </c>
      <c r="D58" s="44">
        <v>5</v>
      </c>
      <c r="E58" s="46">
        <v>159.05</v>
      </c>
      <c r="F58" s="46">
        <f t="shared" si="3"/>
        <v>795.25</v>
      </c>
      <c r="G58" s="102" t="s">
        <v>274</v>
      </c>
      <c r="H58" s="80"/>
      <c r="I58" s="81"/>
    </row>
    <row r="59" spans="1:9" ht="12.75">
      <c r="A59" s="110"/>
      <c r="B59" s="46" t="s">
        <v>372</v>
      </c>
      <c r="C59" s="46" t="s">
        <v>248</v>
      </c>
      <c r="D59" s="44">
        <v>4</v>
      </c>
      <c r="E59" s="46">
        <v>159.05</v>
      </c>
      <c r="F59" s="46">
        <f t="shared" si="3"/>
        <v>636.2</v>
      </c>
      <c r="G59" s="102" t="s">
        <v>274</v>
      </c>
      <c r="H59" s="80"/>
      <c r="I59" s="81"/>
    </row>
    <row r="60" spans="1:9" ht="12.75">
      <c r="A60" s="110"/>
      <c r="B60" s="46" t="s">
        <v>380</v>
      </c>
      <c r="C60" s="46" t="s">
        <v>248</v>
      </c>
      <c r="D60" s="44">
        <v>7</v>
      </c>
      <c r="E60" s="46">
        <v>159.05</v>
      </c>
      <c r="F60" s="46">
        <f t="shared" si="3"/>
        <v>1113.3500000000001</v>
      </c>
      <c r="G60" s="102" t="s">
        <v>274</v>
      </c>
      <c r="H60" s="80"/>
      <c r="I60" s="81"/>
    </row>
    <row r="61" spans="1:9" ht="12.75">
      <c r="A61" s="110"/>
      <c r="B61" s="46" t="s">
        <v>361</v>
      </c>
      <c r="C61" s="46" t="s">
        <v>248</v>
      </c>
      <c r="D61" s="44">
        <v>4</v>
      </c>
      <c r="E61" s="46">
        <v>159.05</v>
      </c>
      <c r="F61" s="46">
        <f t="shared" si="3"/>
        <v>636.2</v>
      </c>
      <c r="G61" s="102" t="s">
        <v>274</v>
      </c>
      <c r="H61" s="80"/>
      <c r="I61" s="81"/>
    </row>
    <row r="62" spans="1:9" ht="12.75">
      <c r="A62" s="5"/>
      <c r="B62" s="5" t="s">
        <v>202</v>
      </c>
      <c r="C62" s="5" t="s">
        <v>248</v>
      </c>
      <c r="D62" s="8">
        <f>SUM(D53:D61)</f>
        <v>47</v>
      </c>
      <c r="E62" s="5"/>
      <c r="F62" s="5">
        <f>SUM(F53:F61)</f>
        <v>7475.35</v>
      </c>
      <c r="G62" s="56"/>
      <c r="H62" s="57"/>
      <c r="I62" s="58"/>
    </row>
    <row r="63" spans="1:9" ht="12.75" customHeight="1">
      <c r="A63" s="1"/>
      <c r="B63" s="62" t="s">
        <v>253</v>
      </c>
      <c r="C63" s="60"/>
      <c r="D63" s="60"/>
      <c r="E63" s="60"/>
      <c r="F63" s="60"/>
      <c r="G63" s="60"/>
      <c r="H63" s="60"/>
      <c r="I63" s="61"/>
    </row>
    <row r="64" spans="1:9" ht="12.75">
      <c r="A64" s="19"/>
      <c r="B64" s="47" t="s">
        <v>447</v>
      </c>
      <c r="C64" s="12" t="s">
        <v>248</v>
      </c>
      <c r="D64" s="10">
        <v>1</v>
      </c>
      <c r="E64" s="12">
        <v>130.74</v>
      </c>
      <c r="F64" s="12">
        <f>D64*E64</f>
        <v>130.74</v>
      </c>
      <c r="G64" s="59" t="s">
        <v>199</v>
      </c>
      <c r="H64" s="60"/>
      <c r="I64" s="61"/>
    </row>
    <row r="65" spans="1:9" ht="12.75">
      <c r="A65" s="19"/>
      <c r="B65" s="47" t="s">
        <v>381</v>
      </c>
      <c r="C65" s="12" t="s">
        <v>248</v>
      </c>
      <c r="D65" s="10">
        <v>9</v>
      </c>
      <c r="E65" s="12">
        <v>130.74</v>
      </c>
      <c r="F65" s="12">
        <f>D65*E65</f>
        <v>1176.66</v>
      </c>
      <c r="G65" s="59" t="s">
        <v>199</v>
      </c>
      <c r="H65" s="60"/>
      <c r="I65" s="61"/>
    </row>
    <row r="66" spans="1:9" ht="12.75">
      <c r="A66" s="19"/>
      <c r="B66" s="47" t="s">
        <v>314</v>
      </c>
      <c r="C66" s="12" t="s">
        <v>248</v>
      </c>
      <c r="D66" s="10">
        <v>1</v>
      </c>
      <c r="E66" s="12">
        <v>130.74</v>
      </c>
      <c r="F66" s="12">
        <f>D66*E66</f>
        <v>130.74</v>
      </c>
      <c r="G66" s="59" t="s">
        <v>199</v>
      </c>
      <c r="H66" s="60"/>
      <c r="I66" s="61"/>
    </row>
    <row r="67" spans="1:9" ht="12.75">
      <c r="A67" s="19"/>
      <c r="B67" s="47" t="s">
        <v>373</v>
      </c>
      <c r="C67" s="12" t="s">
        <v>248</v>
      </c>
      <c r="D67" s="10">
        <v>3</v>
      </c>
      <c r="E67" s="12">
        <v>130.74</v>
      </c>
      <c r="F67" s="12">
        <f>D67*E67</f>
        <v>392.22</v>
      </c>
      <c r="G67" s="59" t="s">
        <v>199</v>
      </c>
      <c r="H67" s="60"/>
      <c r="I67" s="61"/>
    </row>
    <row r="68" spans="1:9" ht="12.75">
      <c r="A68" s="39"/>
      <c r="B68" s="46" t="s">
        <v>110</v>
      </c>
      <c r="C68" s="1" t="s">
        <v>248</v>
      </c>
      <c r="D68" s="7">
        <v>1</v>
      </c>
      <c r="E68" s="12">
        <v>130.74</v>
      </c>
      <c r="F68" s="1">
        <f>D68*E68</f>
        <v>130.74</v>
      </c>
      <c r="G68" s="59" t="s">
        <v>199</v>
      </c>
      <c r="H68" s="60"/>
      <c r="I68" s="61"/>
    </row>
    <row r="69" spans="1:9" ht="12.75">
      <c r="A69" s="4"/>
      <c r="B69" s="5" t="s">
        <v>202</v>
      </c>
      <c r="C69" s="5" t="s">
        <v>248</v>
      </c>
      <c r="D69" s="8">
        <f>SUM(D64:D68)</f>
        <v>15</v>
      </c>
      <c r="E69" s="5"/>
      <c r="F69" s="5">
        <f>SUM(F64:F68)</f>
        <v>1961.1000000000001</v>
      </c>
      <c r="G69" s="56"/>
      <c r="H69" s="57"/>
      <c r="I69" s="58"/>
    </row>
    <row r="70" spans="1:9" ht="12.75" customHeight="1">
      <c r="A70" s="1"/>
      <c r="B70" s="62" t="s">
        <v>453</v>
      </c>
      <c r="C70" s="60"/>
      <c r="D70" s="60"/>
      <c r="E70" s="60"/>
      <c r="F70" s="60"/>
      <c r="G70" s="60"/>
      <c r="H70" s="60"/>
      <c r="I70" s="61"/>
    </row>
    <row r="71" spans="1:9" ht="12.75">
      <c r="A71" s="39"/>
      <c r="B71" s="46" t="s">
        <v>366</v>
      </c>
      <c r="C71" s="1" t="s">
        <v>248</v>
      </c>
      <c r="D71" s="7">
        <v>3</v>
      </c>
      <c r="E71" s="12">
        <v>146.1</v>
      </c>
      <c r="F71" s="1">
        <f>D71*E71</f>
        <v>438.29999999999995</v>
      </c>
      <c r="G71" s="59" t="s">
        <v>199</v>
      </c>
      <c r="H71" s="60"/>
      <c r="I71" s="61"/>
    </row>
    <row r="72" spans="1:9" ht="12.75">
      <c r="A72" s="39"/>
      <c r="B72" s="46" t="s">
        <v>379</v>
      </c>
      <c r="C72" s="1" t="s">
        <v>248</v>
      </c>
      <c r="D72" s="7">
        <v>3</v>
      </c>
      <c r="E72" s="12">
        <v>146.1</v>
      </c>
      <c r="F72" s="1">
        <f>D72*E72</f>
        <v>438.29999999999995</v>
      </c>
      <c r="G72" s="59" t="s">
        <v>199</v>
      </c>
      <c r="H72" s="60"/>
      <c r="I72" s="61"/>
    </row>
    <row r="73" spans="1:9" ht="12.75">
      <c r="A73" s="4"/>
      <c r="B73" s="5" t="s">
        <v>202</v>
      </c>
      <c r="C73" s="5" t="s">
        <v>248</v>
      </c>
      <c r="D73" s="8">
        <f>SUM(D71:D72)</f>
        <v>6</v>
      </c>
      <c r="E73" s="5"/>
      <c r="F73" s="5">
        <f>SUM(F71:F72)</f>
        <v>876.5999999999999</v>
      </c>
      <c r="G73" s="56"/>
      <c r="H73" s="57"/>
      <c r="I73" s="58"/>
    </row>
    <row r="74" spans="1:9" ht="12.75">
      <c r="A74" s="1"/>
      <c r="B74" s="62" t="s">
        <v>254</v>
      </c>
      <c r="C74" s="60"/>
      <c r="D74" s="60"/>
      <c r="E74" s="60"/>
      <c r="F74" s="60"/>
      <c r="G74" s="60"/>
      <c r="H74" s="60"/>
      <c r="I74" s="61"/>
    </row>
    <row r="75" spans="1:9" ht="12.75">
      <c r="A75" s="19"/>
      <c r="B75" s="46" t="s">
        <v>370</v>
      </c>
      <c r="C75" s="1" t="s">
        <v>248</v>
      </c>
      <c r="D75" s="7">
        <v>2</v>
      </c>
      <c r="E75" s="12">
        <v>468.63</v>
      </c>
      <c r="F75" s="1">
        <f>D75*E75</f>
        <v>937.26</v>
      </c>
      <c r="G75" s="59" t="s">
        <v>452</v>
      </c>
      <c r="H75" s="60"/>
      <c r="I75" s="61"/>
    </row>
    <row r="76" spans="1:9" ht="12.75">
      <c r="A76" s="19"/>
      <c r="B76" s="46" t="s">
        <v>370</v>
      </c>
      <c r="C76" s="1" t="s">
        <v>248</v>
      </c>
      <c r="D76" s="7">
        <v>10</v>
      </c>
      <c r="E76" s="12">
        <v>468.63</v>
      </c>
      <c r="F76" s="1">
        <f>D76*E76</f>
        <v>4686.3</v>
      </c>
      <c r="G76" s="59" t="s">
        <v>267</v>
      </c>
      <c r="H76" s="60"/>
      <c r="I76" s="61"/>
    </row>
    <row r="77" spans="1:9" ht="12.75">
      <c r="A77" s="5"/>
      <c r="B77" s="5" t="s">
        <v>202</v>
      </c>
      <c r="C77" s="5" t="s">
        <v>248</v>
      </c>
      <c r="D77" s="8">
        <f>SUM(D75:D76)</f>
        <v>12</v>
      </c>
      <c r="E77" s="5"/>
      <c r="F77" s="18">
        <f>SUM(F75:F76)</f>
        <v>5623.56</v>
      </c>
      <c r="G77" s="56"/>
      <c r="H77" s="57"/>
      <c r="I77" s="58"/>
    </row>
    <row r="78" spans="1:9" ht="12.75">
      <c r="A78" s="6"/>
      <c r="B78" s="6" t="s">
        <v>257</v>
      </c>
      <c r="C78" s="6"/>
      <c r="D78" s="6"/>
      <c r="E78" s="6"/>
      <c r="F78" s="17">
        <f>F77+F62+F51+F29+F22+F69+F73</f>
        <v>45677.31</v>
      </c>
      <c r="G78" s="53"/>
      <c r="H78" s="54"/>
      <c r="I78" s="55"/>
    </row>
    <row r="81" spans="2:8" ht="12.75">
      <c r="B81" s="9" t="s">
        <v>258</v>
      </c>
      <c r="C81" s="9"/>
      <c r="D81" s="9"/>
      <c r="E81" s="9"/>
      <c r="F81" s="9"/>
      <c r="G81" s="9"/>
      <c r="H81" s="9"/>
    </row>
    <row r="82" spans="2:8" ht="12.75">
      <c r="B82" s="9" t="s">
        <v>259</v>
      </c>
      <c r="C82" s="9"/>
      <c r="D82" s="9"/>
      <c r="E82" s="9"/>
      <c r="F82" s="9"/>
      <c r="G82" s="9" t="s">
        <v>260</v>
      </c>
      <c r="H82" s="9"/>
    </row>
  </sheetData>
  <sheetProtection/>
  <mergeCells count="66">
    <mergeCell ref="G36:I36"/>
    <mergeCell ref="B30:I30"/>
    <mergeCell ref="G33:I33"/>
    <mergeCell ref="G34:I34"/>
    <mergeCell ref="G35:I35"/>
    <mergeCell ref="G47:I47"/>
    <mergeCell ref="G44:I44"/>
    <mergeCell ref="G45:I45"/>
    <mergeCell ref="G43:I43"/>
    <mergeCell ref="G37:I37"/>
    <mergeCell ref="G78:I78"/>
    <mergeCell ref="G77:I77"/>
    <mergeCell ref="B74:I74"/>
    <mergeCell ref="G75:I75"/>
    <mergeCell ref="G76:I76"/>
    <mergeCell ref="G49:I49"/>
    <mergeCell ref="G50:I50"/>
    <mergeCell ref="B63:I63"/>
    <mergeCell ref="G54:I54"/>
    <mergeCell ref="G73:I73"/>
    <mergeCell ref="G5:I5"/>
    <mergeCell ref="G6:I6"/>
    <mergeCell ref="G48:I48"/>
    <mergeCell ref="G39:I39"/>
    <mergeCell ref="G40:I40"/>
    <mergeCell ref="G46:I46"/>
    <mergeCell ref="G41:I41"/>
    <mergeCell ref="G42:I42"/>
    <mergeCell ref="G38:I38"/>
    <mergeCell ref="B23:I23"/>
    <mergeCell ref="G28:I28"/>
    <mergeCell ref="G29:I29"/>
    <mergeCell ref="G55:I55"/>
    <mergeCell ref="G53:I53"/>
    <mergeCell ref="B52:I52"/>
    <mergeCell ref="A1:I1"/>
    <mergeCell ref="A2:I2"/>
    <mergeCell ref="A3:I3"/>
    <mergeCell ref="B7:I7"/>
    <mergeCell ref="G4:I4"/>
    <mergeCell ref="G8:I8"/>
    <mergeCell ref="G9:I9"/>
    <mergeCell ref="G24:I24"/>
    <mergeCell ref="G25:I25"/>
    <mergeCell ref="G22:I22"/>
    <mergeCell ref="G62:I62"/>
    <mergeCell ref="G51:I51"/>
    <mergeCell ref="G27:I27"/>
    <mergeCell ref="G31:I31"/>
    <mergeCell ref="G32:I32"/>
    <mergeCell ref="G26:I26"/>
    <mergeCell ref="G71:I71"/>
    <mergeCell ref="G56:I56"/>
    <mergeCell ref="G67:I67"/>
    <mergeCell ref="G66:I66"/>
    <mergeCell ref="B70:I70"/>
    <mergeCell ref="G64:I64"/>
    <mergeCell ref="G59:I59"/>
    <mergeCell ref="G69:I69"/>
    <mergeCell ref="G68:I68"/>
    <mergeCell ref="G57:I57"/>
    <mergeCell ref="G58:I58"/>
    <mergeCell ref="G72:I72"/>
    <mergeCell ref="G60:I60"/>
    <mergeCell ref="G65:I65"/>
    <mergeCell ref="G61:I61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K96"/>
  <sheetViews>
    <sheetView zoomScalePageLayoutView="0" workbookViewId="0" topLeftCell="A64">
      <selection activeCell="A81" sqref="A81:I90"/>
    </sheetView>
  </sheetViews>
  <sheetFormatPr defaultColWidth="9.140625" defaultRowHeight="12.75"/>
  <cols>
    <col min="1" max="1" width="7.14062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352</v>
      </c>
      <c r="B2" s="66"/>
      <c r="C2" s="66"/>
      <c r="D2" s="66"/>
      <c r="E2" s="66"/>
      <c r="F2" s="66"/>
      <c r="G2" s="66"/>
      <c r="H2" s="66"/>
      <c r="I2" s="67"/>
    </row>
    <row r="3" spans="1:11" ht="12.75">
      <c r="A3" s="68" t="s">
        <v>185</v>
      </c>
      <c r="B3" s="69"/>
      <c r="C3" s="69"/>
      <c r="D3" s="69"/>
      <c r="E3" s="69"/>
      <c r="F3" s="69"/>
      <c r="G3" s="69"/>
      <c r="H3" s="69"/>
      <c r="I3" s="70"/>
      <c r="K3" s="11" t="s">
        <v>265</v>
      </c>
    </row>
    <row r="4" spans="1:11" ht="12.75">
      <c r="A4" s="6"/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  <c r="K4" s="20" t="s">
        <v>261</v>
      </c>
    </row>
    <row r="5" spans="1:9" ht="12.75">
      <c r="A5" s="6"/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2.75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115"/>
      <c r="B8" s="46" t="s">
        <v>315</v>
      </c>
      <c r="C8" s="46" t="s">
        <v>198</v>
      </c>
      <c r="D8" s="96">
        <v>21.3</v>
      </c>
      <c r="E8" s="46">
        <v>212</v>
      </c>
      <c r="F8" s="46">
        <f aca="true" t="shared" si="0" ref="F8:F23">D8*E8</f>
        <v>4515.6</v>
      </c>
      <c r="G8" s="84" t="s">
        <v>201</v>
      </c>
      <c r="H8" s="84"/>
      <c r="I8" s="84"/>
    </row>
    <row r="9" spans="1:9" s="13" customFormat="1" ht="12.75">
      <c r="A9" s="115"/>
      <c r="B9" s="46" t="s">
        <v>146</v>
      </c>
      <c r="C9" s="46" t="s">
        <v>198</v>
      </c>
      <c r="D9" s="96">
        <v>10.5</v>
      </c>
      <c r="E9" s="46">
        <v>212</v>
      </c>
      <c r="F9" s="46">
        <f t="shared" si="0"/>
        <v>2226</v>
      </c>
      <c r="G9" s="84" t="s">
        <v>529</v>
      </c>
      <c r="H9" s="84"/>
      <c r="I9" s="84"/>
    </row>
    <row r="10" spans="1:9" ht="12.75">
      <c r="A10" s="115"/>
      <c r="B10" s="47" t="s">
        <v>320</v>
      </c>
      <c r="C10" s="46" t="s">
        <v>198</v>
      </c>
      <c r="D10" s="44">
        <v>4.5</v>
      </c>
      <c r="E10" s="46">
        <v>212</v>
      </c>
      <c r="F10" s="46">
        <f t="shared" si="0"/>
        <v>954</v>
      </c>
      <c r="G10" s="84" t="s">
        <v>262</v>
      </c>
      <c r="H10" s="84"/>
      <c r="I10" s="84"/>
    </row>
    <row r="11" spans="1:9" s="13" customFormat="1" ht="12.75">
      <c r="A11" s="115"/>
      <c r="B11" s="46" t="s">
        <v>148</v>
      </c>
      <c r="C11" s="46" t="s">
        <v>198</v>
      </c>
      <c r="D11" s="96">
        <v>4.5</v>
      </c>
      <c r="E11" s="46">
        <v>212</v>
      </c>
      <c r="F11" s="46">
        <f t="shared" si="0"/>
        <v>954</v>
      </c>
      <c r="G11" s="84" t="s">
        <v>262</v>
      </c>
      <c r="H11" s="84"/>
      <c r="I11" s="84"/>
    </row>
    <row r="12" spans="1:9" ht="12.75">
      <c r="A12" s="115"/>
      <c r="B12" s="47" t="s">
        <v>316</v>
      </c>
      <c r="C12" s="46" t="s">
        <v>198</v>
      </c>
      <c r="D12" s="44">
        <v>80</v>
      </c>
      <c r="E12" s="46">
        <v>212</v>
      </c>
      <c r="F12" s="46">
        <f t="shared" si="0"/>
        <v>16960</v>
      </c>
      <c r="G12" s="97" t="s">
        <v>126</v>
      </c>
      <c r="H12" s="51"/>
      <c r="I12" s="52"/>
    </row>
    <row r="13" spans="1:9" s="13" customFormat="1" ht="12.75">
      <c r="A13" s="115"/>
      <c r="B13" s="46" t="s">
        <v>135</v>
      </c>
      <c r="C13" s="46" t="s">
        <v>198</v>
      </c>
      <c r="D13" s="96">
        <v>4</v>
      </c>
      <c r="E13" s="46">
        <v>212</v>
      </c>
      <c r="F13" s="46">
        <f t="shared" si="0"/>
        <v>848</v>
      </c>
      <c r="G13" s="102" t="s">
        <v>264</v>
      </c>
      <c r="H13" s="80"/>
      <c r="I13" s="81"/>
    </row>
    <row r="14" spans="1:9" s="13" customFormat="1" ht="12.75">
      <c r="A14" s="115"/>
      <c r="B14" s="47" t="s">
        <v>322</v>
      </c>
      <c r="C14" s="46" t="s">
        <v>198</v>
      </c>
      <c r="D14" s="96">
        <v>31</v>
      </c>
      <c r="E14" s="46">
        <v>212</v>
      </c>
      <c r="F14" s="46">
        <f t="shared" si="0"/>
        <v>6572</v>
      </c>
      <c r="G14" s="102" t="s">
        <v>324</v>
      </c>
      <c r="H14" s="80"/>
      <c r="I14" s="81"/>
    </row>
    <row r="15" spans="1:9" s="13" customFormat="1" ht="12.75">
      <c r="A15" s="115"/>
      <c r="B15" s="46" t="s">
        <v>151</v>
      </c>
      <c r="C15" s="46" t="s">
        <v>198</v>
      </c>
      <c r="D15" s="96">
        <v>10.5</v>
      </c>
      <c r="E15" s="46">
        <v>212</v>
      </c>
      <c r="F15" s="46">
        <f t="shared" si="0"/>
        <v>2226</v>
      </c>
      <c r="G15" s="84" t="s">
        <v>262</v>
      </c>
      <c r="H15" s="84"/>
      <c r="I15" s="84"/>
    </row>
    <row r="16" spans="1:9" s="13" customFormat="1" ht="12.75">
      <c r="A16" s="115"/>
      <c r="B16" s="46" t="s">
        <v>122</v>
      </c>
      <c r="C16" s="46" t="s">
        <v>198</v>
      </c>
      <c r="D16" s="96">
        <v>5.5</v>
      </c>
      <c r="E16" s="46">
        <v>212</v>
      </c>
      <c r="F16" s="46">
        <f t="shared" si="0"/>
        <v>1166</v>
      </c>
      <c r="G16" s="84" t="s">
        <v>262</v>
      </c>
      <c r="H16" s="84"/>
      <c r="I16" s="84"/>
    </row>
    <row r="17" spans="1:9" s="13" customFormat="1" ht="12.75">
      <c r="A17" s="115"/>
      <c r="B17" s="46" t="s">
        <v>15</v>
      </c>
      <c r="C17" s="46" t="s">
        <v>198</v>
      </c>
      <c r="D17" s="96">
        <v>4</v>
      </c>
      <c r="E17" s="46">
        <v>212</v>
      </c>
      <c r="F17" s="46">
        <f t="shared" si="0"/>
        <v>848</v>
      </c>
      <c r="G17" s="102" t="s">
        <v>324</v>
      </c>
      <c r="H17" s="80"/>
      <c r="I17" s="81"/>
    </row>
    <row r="18" spans="1:9" s="13" customFormat="1" ht="12.75">
      <c r="A18" s="115"/>
      <c r="B18" s="46" t="s">
        <v>12</v>
      </c>
      <c r="C18" s="46" t="s">
        <v>198</v>
      </c>
      <c r="D18" s="96">
        <v>2.5</v>
      </c>
      <c r="E18" s="46">
        <v>212</v>
      </c>
      <c r="F18" s="46">
        <f t="shared" si="0"/>
        <v>530</v>
      </c>
      <c r="G18" s="102" t="s">
        <v>337</v>
      </c>
      <c r="H18" s="80"/>
      <c r="I18" s="81"/>
    </row>
    <row r="19" spans="1:9" s="13" customFormat="1" ht="12.75">
      <c r="A19" s="115"/>
      <c r="B19" s="47" t="s">
        <v>138</v>
      </c>
      <c r="C19" s="46" t="s">
        <v>198</v>
      </c>
      <c r="D19" s="96">
        <v>7.5</v>
      </c>
      <c r="E19" s="46">
        <v>212</v>
      </c>
      <c r="F19" s="46">
        <f t="shared" si="0"/>
        <v>1590</v>
      </c>
      <c r="G19" s="102" t="s">
        <v>451</v>
      </c>
      <c r="H19" s="80"/>
      <c r="I19" s="81"/>
    </row>
    <row r="20" spans="1:9" s="13" customFormat="1" ht="12.75">
      <c r="A20" s="115"/>
      <c r="B20" s="46" t="s">
        <v>144</v>
      </c>
      <c r="C20" s="46" t="s">
        <v>198</v>
      </c>
      <c r="D20" s="96">
        <v>26.1</v>
      </c>
      <c r="E20" s="46">
        <v>212</v>
      </c>
      <c r="F20" s="46">
        <f t="shared" si="0"/>
        <v>5533.200000000001</v>
      </c>
      <c r="G20" s="84" t="s">
        <v>201</v>
      </c>
      <c r="H20" s="84"/>
      <c r="I20" s="84"/>
    </row>
    <row r="21" spans="1:9" s="13" customFormat="1" ht="12.75">
      <c r="A21" s="115"/>
      <c r="B21" s="46" t="s">
        <v>147</v>
      </c>
      <c r="C21" s="46" t="s">
        <v>198</v>
      </c>
      <c r="D21" s="96">
        <v>1.5</v>
      </c>
      <c r="E21" s="46">
        <v>212</v>
      </c>
      <c r="F21" s="46">
        <f t="shared" si="0"/>
        <v>318</v>
      </c>
      <c r="G21" s="84" t="s">
        <v>201</v>
      </c>
      <c r="H21" s="84"/>
      <c r="I21" s="84"/>
    </row>
    <row r="22" spans="1:9" s="13" customFormat="1" ht="12.75">
      <c r="A22" s="115"/>
      <c r="B22" s="47" t="s">
        <v>131</v>
      </c>
      <c r="C22" s="46" t="s">
        <v>198</v>
      </c>
      <c r="D22" s="96">
        <v>24</v>
      </c>
      <c r="E22" s="46">
        <v>212</v>
      </c>
      <c r="F22" s="46">
        <f t="shared" si="0"/>
        <v>5088</v>
      </c>
      <c r="G22" s="102" t="s">
        <v>337</v>
      </c>
      <c r="H22" s="80"/>
      <c r="I22" s="81"/>
    </row>
    <row r="23" spans="1:9" ht="12.75">
      <c r="A23" s="95"/>
      <c r="B23" s="47" t="s">
        <v>339</v>
      </c>
      <c r="C23" s="46" t="s">
        <v>198</v>
      </c>
      <c r="D23" s="96">
        <v>2.5</v>
      </c>
      <c r="E23" s="46">
        <v>212</v>
      </c>
      <c r="F23" s="46">
        <f t="shared" si="0"/>
        <v>530</v>
      </c>
      <c r="G23" s="102" t="s">
        <v>324</v>
      </c>
      <c r="H23" s="80"/>
      <c r="I23" s="81"/>
    </row>
    <row r="24" spans="1:10" ht="12.75">
      <c r="A24" s="4"/>
      <c r="B24" s="5" t="s">
        <v>202</v>
      </c>
      <c r="C24" s="5" t="s">
        <v>198</v>
      </c>
      <c r="D24" s="26">
        <f>SUM(D8:D23)</f>
        <v>239.9</v>
      </c>
      <c r="E24" s="5"/>
      <c r="F24" s="18">
        <f>SUM(F8:F23)</f>
        <v>50858.8</v>
      </c>
      <c r="G24" s="76"/>
      <c r="H24" s="77"/>
      <c r="I24" s="78"/>
      <c r="J24" s="27"/>
    </row>
    <row r="25" spans="1:9" ht="12.75">
      <c r="A25" s="1"/>
      <c r="B25" s="62" t="s">
        <v>250</v>
      </c>
      <c r="C25" s="63"/>
      <c r="D25" s="63"/>
      <c r="E25" s="63"/>
      <c r="F25" s="63"/>
      <c r="G25" s="63"/>
      <c r="H25" s="63"/>
      <c r="I25" s="64"/>
    </row>
    <row r="26" spans="1:9" ht="12.75">
      <c r="A26" s="125"/>
      <c r="B26" s="46" t="s">
        <v>150</v>
      </c>
      <c r="C26" s="46" t="s">
        <v>248</v>
      </c>
      <c r="D26" s="44">
        <v>2</v>
      </c>
      <c r="E26" s="46">
        <v>702</v>
      </c>
      <c r="F26" s="46">
        <f>D26*E26</f>
        <v>1404</v>
      </c>
      <c r="G26" s="102" t="s">
        <v>262</v>
      </c>
      <c r="H26" s="80"/>
      <c r="I26" s="81"/>
    </row>
    <row r="27" spans="1:9" ht="12.75">
      <c r="A27" s="125"/>
      <c r="B27" s="46" t="s">
        <v>13</v>
      </c>
      <c r="C27" s="46" t="s">
        <v>248</v>
      </c>
      <c r="D27" s="44">
        <v>2</v>
      </c>
      <c r="E27" s="46">
        <v>702</v>
      </c>
      <c r="F27" s="46">
        <f>D27*E27</f>
        <v>1404</v>
      </c>
      <c r="G27" s="102" t="s">
        <v>262</v>
      </c>
      <c r="H27" s="80"/>
      <c r="I27" s="81"/>
    </row>
    <row r="28" spans="1:9" ht="12.75">
      <c r="A28" s="125"/>
      <c r="B28" s="46" t="s">
        <v>328</v>
      </c>
      <c r="C28" s="46" t="s">
        <v>248</v>
      </c>
      <c r="D28" s="44">
        <v>1</v>
      </c>
      <c r="E28" s="46">
        <v>702</v>
      </c>
      <c r="F28" s="46">
        <f>D28*E28</f>
        <v>702</v>
      </c>
      <c r="G28" s="102" t="s">
        <v>262</v>
      </c>
      <c r="H28" s="80"/>
      <c r="I28" s="81"/>
    </row>
    <row r="29" spans="1:9" ht="12.75">
      <c r="A29" s="125"/>
      <c r="B29" s="46" t="s">
        <v>118</v>
      </c>
      <c r="C29" s="46" t="s">
        <v>248</v>
      </c>
      <c r="D29" s="44">
        <v>1</v>
      </c>
      <c r="E29" s="46">
        <v>702</v>
      </c>
      <c r="F29" s="46">
        <f>D29*E29</f>
        <v>702</v>
      </c>
      <c r="G29" s="102" t="s">
        <v>262</v>
      </c>
      <c r="H29" s="80"/>
      <c r="I29" s="81"/>
    </row>
    <row r="30" spans="1:9" ht="12.75">
      <c r="A30" s="5"/>
      <c r="B30" s="5" t="s">
        <v>202</v>
      </c>
      <c r="C30" s="5" t="s">
        <v>248</v>
      </c>
      <c r="D30" s="8">
        <f>SUM(D26:D29)</f>
        <v>6</v>
      </c>
      <c r="E30" s="5"/>
      <c r="F30" s="5">
        <f>SUM(F26:F29)</f>
        <v>4212</v>
      </c>
      <c r="G30" s="56"/>
      <c r="H30" s="57"/>
      <c r="I30" s="58"/>
    </row>
    <row r="31" spans="1:9" ht="12.75">
      <c r="A31" s="1"/>
      <c r="B31" s="62" t="s">
        <v>251</v>
      </c>
      <c r="C31" s="63"/>
      <c r="D31" s="63"/>
      <c r="E31" s="63"/>
      <c r="F31" s="63"/>
      <c r="G31" s="63"/>
      <c r="H31" s="63"/>
      <c r="I31" s="64"/>
    </row>
    <row r="32" spans="1:9" ht="12.75">
      <c r="A32" s="115"/>
      <c r="B32" s="46" t="s">
        <v>136</v>
      </c>
      <c r="C32" s="46" t="s">
        <v>248</v>
      </c>
      <c r="D32" s="44">
        <v>6</v>
      </c>
      <c r="E32" s="46">
        <v>165.38</v>
      </c>
      <c r="F32" s="46">
        <f aca="true" t="shared" si="1" ref="F32:F39">D32*E32</f>
        <v>992.28</v>
      </c>
      <c r="G32" s="102" t="s">
        <v>319</v>
      </c>
      <c r="H32" s="80"/>
      <c r="I32" s="81"/>
    </row>
    <row r="33" spans="1:9" ht="12.75">
      <c r="A33" s="115"/>
      <c r="B33" s="46" t="s">
        <v>132</v>
      </c>
      <c r="C33" s="46" t="s">
        <v>248</v>
      </c>
      <c r="D33" s="44">
        <v>1</v>
      </c>
      <c r="E33" s="46">
        <v>165.38</v>
      </c>
      <c r="F33" s="46">
        <f t="shared" si="1"/>
        <v>165.38</v>
      </c>
      <c r="G33" s="102" t="s">
        <v>262</v>
      </c>
      <c r="H33" s="80"/>
      <c r="I33" s="81"/>
    </row>
    <row r="34" spans="1:9" ht="12.75">
      <c r="A34" s="115"/>
      <c r="B34" s="46" t="s">
        <v>321</v>
      </c>
      <c r="C34" s="46" t="s">
        <v>248</v>
      </c>
      <c r="D34" s="44">
        <v>1</v>
      </c>
      <c r="E34" s="46">
        <v>165.38</v>
      </c>
      <c r="F34" s="46">
        <f t="shared" si="1"/>
        <v>165.38</v>
      </c>
      <c r="G34" s="102" t="s">
        <v>262</v>
      </c>
      <c r="H34" s="80"/>
      <c r="I34" s="81"/>
    </row>
    <row r="35" spans="1:9" ht="12.75">
      <c r="A35" s="115"/>
      <c r="B35" s="46" t="s">
        <v>336</v>
      </c>
      <c r="C35" s="46" t="s">
        <v>248</v>
      </c>
      <c r="D35" s="44">
        <v>1</v>
      </c>
      <c r="E35" s="46">
        <v>165.38</v>
      </c>
      <c r="F35" s="46">
        <f t="shared" si="1"/>
        <v>165.38</v>
      </c>
      <c r="G35" s="102" t="s">
        <v>262</v>
      </c>
      <c r="H35" s="80"/>
      <c r="I35" s="81"/>
    </row>
    <row r="36" spans="1:9" ht="12.75">
      <c r="A36" s="115"/>
      <c r="B36" s="46" t="s">
        <v>326</v>
      </c>
      <c r="C36" s="46" t="s">
        <v>248</v>
      </c>
      <c r="D36" s="44">
        <v>3</v>
      </c>
      <c r="E36" s="46">
        <v>165.38</v>
      </c>
      <c r="F36" s="46">
        <f t="shared" si="1"/>
        <v>496.14</v>
      </c>
      <c r="G36" s="102" t="s">
        <v>262</v>
      </c>
      <c r="H36" s="80"/>
      <c r="I36" s="81"/>
    </row>
    <row r="37" spans="1:9" ht="12.75">
      <c r="A37" s="115"/>
      <c r="B37" s="46" t="s">
        <v>130</v>
      </c>
      <c r="C37" s="46" t="s">
        <v>248</v>
      </c>
      <c r="D37" s="44">
        <v>5</v>
      </c>
      <c r="E37" s="46">
        <v>165.38</v>
      </c>
      <c r="F37" s="46">
        <f t="shared" si="1"/>
        <v>826.9</v>
      </c>
      <c r="G37" s="102" t="s">
        <v>269</v>
      </c>
      <c r="H37" s="80"/>
      <c r="I37" s="81"/>
    </row>
    <row r="38" spans="1:9" ht="12.75">
      <c r="A38" s="95"/>
      <c r="B38" s="46" t="s">
        <v>330</v>
      </c>
      <c r="C38" s="46" t="s">
        <v>248</v>
      </c>
      <c r="D38" s="44">
        <v>4</v>
      </c>
      <c r="E38" s="46">
        <v>165.38</v>
      </c>
      <c r="F38" s="46">
        <f t="shared" si="1"/>
        <v>661.52</v>
      </c>
      <c r="G38" s="102" t="s">
        <v>199</v>
      </c>
      <c r="H38" s="80"/>
      <c r="I38" s="81"/>
    </row>
    <row r="39" spans="1:9" ht="12.75">
      <c r="A39" s="95"/>
      <c r="B39" s="46" t="s">
        <v>329</v>
      </c>
      <c r="C39" s="46" t="s">
        <v>248</v>
      </c>
      <c r="D39" s="44">
        <v>1</v>
      </c>
      <c r="E39" s="46">
        <v>165.38</v>
      </c>
      <c r="F39" s="46">
        <f t="shared" si="1"/>
        <v>165.38</v>
      </c>
      <c r="G39" s="102" t="s">
        <v>199</v>
      </c>
      <c r="H39" s="80"/>
      <c r="I39" s="81"/>
    </row>
    <row r="40" spans="1:9" ht="12.75">
      <c r="A40" s="5"/>
      <c r="B40" s="5" t="s">
        <v>202</v>
      </c>
      <c r="C40" s="5" t="s">
        <v>248</v>
      </c>
      <c r="D40" s="8">
        <f>SUM(D32:D39)</f>
        <v>22</v>
      </c>
      <c r="E40" s="5"/>
      <c r="F40" s="5">
        <f>SUM(F32:F39)</f>
        <v>3638.36</v>
      </c>
      <c r="G40" s="56"/>
      <c r="H40" s="57"/>
      <c r="I40" s="58"/>
    </row>
    <row r="41" spans="1:9" ht="12.75">
      <c r="A41" s="1"/>
      <c r="B41" s="62" t="s">
        <v>252</v>
      </c>
      <c r="C41" s="63"/>
      <c r="D41" s="63"/>
      <c r="E41" s="63"/>
      <c r="F41" s="63"/>
      <c r="G41" s="63"/>
      <c r="H41" s="63"/>
      <c r="I41" s="64"/>
    </row>
    <row r="42" spans="1:9" ht="12.75">
      <c r="A42" s="125"/>
      <c r="B42" s="47" t="s">
        <v>149</v>
      </c>
      <c r="C42" s="46" t="s">
        <v>248</v>
      </c>
      <c r="D42" s="44">
        <v>19</v>
      </c>
      <c r="E42" s="46">
        <v>159.05</v>
      </c>
      <c r="F42" s="46">
        <f aca="true" t="shared" si="2" ref="F42:F59">D42*E42</f>
        <v>3021.9500000000003</v>
      </c>
      <c r="G42" s="102" t="s">
        <v>201</v>
      </c>
      <c r="H42" s="80"/>
      <c r="I42" s="81"/>
    </row>
    <row r="43" spans="1:9" ht="12.75">
      <c r="A43" s="125"/>
      <c r="B43" s="46" t="s">
        <v>119</v>
      </c>
      <c r="C43" s="46" t="s">
        <v>248</v>
      </c>
      <c r="D43" s="44">
        <v>14</v>
      </c>
      <c r="E43" s="46">
        <v>159.05</v>
      </c>
      <c r="F43" s="46">
        <f t="shared" si="2"/>
        <v>2226.7000000000003</v>
      </c>
      <c r="G43" s="102" t="s">
        <v>457</v>
      </c>
      <c r="H43" s="80"/>
      <c r="I43" s="81"/>
    </row>
    <row r="44" spans="1:9" ht="12.75">
      <c r="A44" s="125"/>
      <c r="B44" s="46" t="s">
        <v>140</v>
      </c>
      <c r="C44" s="46" t="s">
        <v>248</v>
      </c>
      <c r="D44" s="44">
        <v>7</v>
      </c>
      <c r="E44" s="46">
        <v>159.05</v>
      </c>
      <c r="F44" s="46">
        <f t="shared" si="2"/>
        <v>1113.3500000000001</v>
      </c>
      <c r="G44" s="102" t="s">
        <v>457</v>
      </c>
      <c r="H44" s="80"/>
      <c r="I44" s="81"/>
    </row>
    <row r="45" spans="1:9" ht="12.75">
      <c r="A45" s="125"/>
      <c r="B45" s="46" t="s">
        <v>142</v>
      </c>
      <c r="C45" s="46" t="s">
        <v>248</v>
      </c>
      <c r="D45" s="44">
        <v>8</v>
      </c>
      <c r="E45" s="46">
        <v>159.05</v>
      </c>
      <c r="F45" s="46">
        <f t="shared" si="2"/>
        <v>1272.4</v>
      </c>
      <c r="G45" s="102" t="s">
        <v>457</v>
      </c>
      <c r="H45" s="80"/>
      <c r="I45" s="81"/>
    </row>
    <row r="46" spans="1:9" ht="12.75">
      <c r="A46" s="125"/>
      <c r="B46" s="46" t="s">
        <v>325</v>
      </c>
      <c r="C46" s="46" t="s">
        <v>248</v>
      </c>
      <c r="D46" s="44">
        <v>2</v>
      </c>
      <c r="E46" s="46">
        <v>159.05</v>
      </c>
      <c r="F46" s="46">
        <f t="shared" si="2"/>
        <v>318.1</v>
      </c>
      <c r="G46" s="102" t="s">
        <v>457</v>
      </c>
      <c r="H46" s="80"/>
      <c r="I46" s="81"/>
    </row>
    <row r="47" spans="1:9" ht="12.75">
      <c r="A47" s="125"/>
      <c r="B47" s="46" t="s">
        <v>141</v>
      </c>
      <c r="C47" s="46" t="s">
        <v>248</v>
      </c>
      <c r="D47" s="44">
        <v>4</v>
      </c>
      <c r="E47" s="46">
        <v>159.05</v>
      </c>
      <c r="F47" s="46">
        <f t="shared" si="2"/>
        <v>636.2</v>
      </c>
      <c r="G47" s="102" t="s">
        <v>457</v>
      </c>
      <c r="H47" s="80"/>
      <c r="I47" s="81"/>
    </row>
    <row r="48" spans="1:9" ht="12.75">
      <c r="A48" s="125"/>
      <c r="B48" s="47" t="s">
        <v>117</v>
      </c>
      <c r="C48" s="46" t="s">
        <v>248</v>
      </c>
      <c r="D48" s="44">
        <v>4</v>
      </c>
      <c r="E48" s="46">
        <v>159.05</v>
      </c>
      <c r="F48" s="46">
        <f t="shared" si="2"/>
        <v>636.2</v>
      </c>
      <c r="G48" s="102" t="s">
        <v>270</v>
      </c>
      <c r="H48" s="80"/>
      <c r="I48" s="81"/>
    </row>
    <row r="49" spans="1:9" ht="12.75">
      <c r="A49" s="125"/>
      <c r="B49" s="47" t="s">
        <v>139</v>
      </c>
      <c r="C49" s="46" t="s">
        <v>248</v>
      </c>
      <c r="D49" s="44">
        <v>37</v>
      </c>
      <c r="E49" s="46">
        <v>159.05</v>
      </c>
      <c r="F49" s="46">
        <f t="shared" si="2"/>
        <v>5884.85</v>
      </c>
      <c r="G49" s="102" t="s">
        <v>457</v>
      </c>
      <c r="H49" s="80"/>
      <c r="I49" s="81"/>
    </row>
    <row r="50" spans="1:9" ht="12.75">
      <c r="A50" s="125"/>
      <c r="B50" s="47" t="s">
        <v>316</v>
      </c>
      <c r="C50" s="46" t="s">
        <v>248</v>
      </c>
      <c r="D50" s="44">
        <v>40</v>
      </c>
      <c r="E50" s="46">
        <v>159.05</v>
      </c>
      <c r="F50" s="46">
        <f t="shared" si="2"/>
        <v>6362</v>
      </c>
      <c r="G50" s="97" t="s">
        <v>126</v>
      </c>
      <c r="H50" s="51"/>
      <c r="I50" s="52"/>
    </row>
    <row r="51" spans="1:9" ht="12.75">
      <c r="A51" s="125"/>
      <c r="B51" s="47" t="s">
        <v>143</v>
      </c>
      <c r="C51" s="46" t="s">
        <v>248</v>
      </c>
      <c r="D51" s="44">
        <v>1</v>
      </c>
      <c r="E51" s="46">
        <v>159.05</v>
      </c>
      <c r="F51" s="46">
        <f t="shared" si="2"/>
        <v>159.05</v>
      </c>
      <c r="G51" s="102" t="s">
        <v>457</v>
      </c>
      <c r="H51" s="80"/>
      <c r="I51" s="81"/>
    </row>
    <row r="52" spans="1:9" ht="12.75">
      <c r="A52" s="125"/>
      <c r="B52" s="47" t="s">
        <v>128</v>
      </c>
      <c r="C52" s="46" t="s">
        <v>248</v>
      </c>
      <c r="D52" s="44">
        <v>5</v>
      </c>
      <c r="E52" s="46">
        <v>159.05</v>
      </c>
      <c r="F52" s="46">
        <f t="shared" si="2"/>
        <v>795.25</v>
      </c>
      <c r="G52" s="102" t="s">
        <v>457</v>
      </c>
      <c r="H52" s="80"/>
      <c r="I52" s="81"/>
    </row>
    <row r="53" spans="1:9" ht="12.75">
      <c r="A53" s="125"/>
      <c r="B53" s="46" t="s">
        <v>338</v>
      </c>
      <c r="C53" s="46" t="s">
        <v>248</v>
      </c>
      <c r="D53" s="44">
        <v>27</v>
      </c>
      <c r="E53" s="46">
        <v>159.05</v>
      </c>
      <c r="F53" s="46">
        <f t="shared" si="2"/>
        <v>4294.35</v>
      </c>
      <c r="G53" s="102" t="s">
        <v>457</v>
      </c>
      <c r="H53" s="80"/>
      <c r="I53" s="81"/>
    </row>
    <row r="54" spans="1:9" ht="12.75">
      <c r="A54" s="125"/>
      <c r="B54" s="46" t="s">
        <v>129</v>
      </c>
      <c r="C54" s="46" t="s">
        <v>248</v>
      </c>
      <c r="D54" s="44">
        <v>4</v>
      </c>
      <c r="E54" s="46">
        <v>159.05</v>
      </c>
      <c r="F54" s="46">
        <f t="shared" si="2"/>
        <v>636.2</v>
      </c>
      <c r="G54" s="97" t="s">
        <v>201</v>
      </c>
      <c r="H54" s="51"/>
      <c r="I54" s="52"/>
    </row>
    <row r="55" spans="1:9" ht="12.75">
      <c r="A55" s="125"/>
      <c r="B55" s="46" t="s">
        <v>133</v>
      </c>
      <c r="C55" s="46" t="s">
        <v>248</v>
      </c>
      <c r="D55" s="44">
        <v>2</v>
      </c>
      <c r="E55" s="46">
        <v>159.05</v>
      </c>
      <c r="F55" s="46">
        <f t="shared" si="2"/>
        <v>318.1</v>
      </c>
      <c r="G55" s="102" t="s">
        <v>457</v>
      </c>
      <c r="H55" s="80"/>
      <c r="I55" s="81"/>
    </row>
    <row r="56" spans="1:9" ht="12.75">
      <c r="A56" s="125"/>
      <c r="B56" s="47" t="s">
        <v>120</v>
      </c>
      <c r="C56" s="46" t="s">
        <v>248</v>
      </c>
      <c r="D56" s="44">
        <v>8</v>
      </c>
      <c r="E56" s="46">
        <v>159.05</v>
      </c>
      <c r="F56" s="46">
        <f t="shared" si="2"/>
        <v>1272.4</v>
      </c>
      <c r="G56" s="102" t="s">
        <v>457</v>
      </c>
      <c r="H56" s="80"/>
      <c r="I56" s="81"/>
    </row>
    <row r="57" spans="1:9" ht="12.75">
      <c r="A57" s="125"/>
      <c r="B57" s="47" t="s">
        <v>134</v>
      </c>
      <c r="C57" s="46" t="s">
        <v>248</v>
      </c>
      <c r="D57" s="44">
        <v>2</v>
      </c>
      <c r="E57" s="46">
        <v>159.05</v>
      </c>
      <c r="F57" s="46">
        <f t="shared" si="2"/>
        <v>318.1</v>
      </c>
      <c r="G57" s="102" t="s">
        <v>270</v>
      </c>
      <c r="H57" s="80"/>
      <c r="I57" s="81"/>
    </row>
    <row r="58" spans="1:9" ht="12.75">
      <c r="A58" s="125"/>
      <c r="B58" s="47" t="s">
        <v>137</v>
      </c>
      <c r="C58" s="46" t="s">
        <v>248</v>
      </c>
      <c r="D58" s="44">
        <v>5</v>
      </c>
      <c r="E58" s="46">
        <v>159.05</v>
      </c>
      <c r="F58" s="46">
        <f t="shared" si="2"/>
        <v>795.25</v>
      </c>
      <c r="G58" s="102" t="s">
        <v>457</v>
      </c>
      <c r="H58" s="80"/>
      <c r="I58" s="81"/>
    </row>
    <row r="59" spans="1:9" ht="12.75">
      <c r="A59" s="110"/>
      <c r="B59" s="46" t="s">
        <v>123</v>
      </c>
      <c r="C59" s="46" t="s">
        <v>248</v>
      </c>
      <c r="D59" s="44">
        <v>14</v>
      </c>
      <c r="E59" s="46">
        <v>159.05</v>
      </c>
      <c r="F59" s="46">
        <f t="shared" si="2"/>
        <v>2226.7000000000003</v>
      </c>
      <c r="G59" s="102" t="s">
        <v>457</v>
      </c>
      <c r="H59" s="80"/>
      <c r="I59" s="81"/>
    </row>
    <row r="60" spans="1:9" ht="12.75">
      <c r="A60" s="5"/>
      <c r="B60" s="5" t="s">
        <v>202</v>
      </c>
      <c r="C60" s="5" t="s">
        <v>248</v>
      </c>
      <c r="D60" s="8">
        <f>SUM(D42:D59)</f>
        <v>203</v>
      </c>
      <c r="E60" s="5"/>
      <c r="F60" s="5">
        <f>SUM(F42:F59)</f>
        <v>32287.15</v>
      </c>
      <c r="G60" s="56"/>
      <c r="H60" s="57"/>
      <c r="I60" s="58"/>
    </row>
    <row r="61" spans="1:9" ht="12.75">
      <c r="A61" s="1"/>
      <c r="B61" s="62" t="s">
        <v>253</v>
      </c>
      <c r="C61" s="63"/>
      <c r="D61" s="63"/>
      <c r="E61" s="63"/>
      <c r="F61" s="63"/>
      <c r="G61" s="63"/>
      <c r="H61" s="63"/>
      <c r="I61" s="64"/>
    </row>
    <row r="62" spans="1:9" ht="12.75">
      <c r="A62" s="115"/>
      <c r="B62" s="46" t="s">
        <v>11</v>
      </c>
      <c r="C62" s="46" t="s">
        <v>248</v>
      </c>
      <c r="D62" s="44">
        <v>13</v>
      </c>
      <c r="E62" s="46">
        <v>130.74</v>
      </c>
      <c r="F62" s="46">
        <f aca="true" t="shared" si="3" ref="F62:F68">D62*E62</f>
        <v>1699.6200000000001</v>
      </c>
      <c r="G62" s="102" t="s">
        <v>199</v>
      </c>
      <c r="H62" s="80"/>
      <c r="I62" s="81"/>
    </row>
    <row r="63" spans="1:9" ht="12.75">
      <c r="A63" s="115"/>
      <c r="B63" s="46" t="s">
        <v>327</v>
      </c>
      <c r="C63" s="46" t="s">
        <v>248</v>
      </c>
      <c r="D63" s="44">
        <v>1</v>
      </c>
      <c r="E63" s="46">
        <v>130.74</v>
      </c>
      <c r="F63" s="46">
        <f t="shared" si="3"/>
        <v>130.74</v>
      </c>
      <c r="G63" s="102" t="s">
        <v>199</v>
      </c>
      <c r="H63" s="80"/>
      <c r="I63" s="81"/>
    </row>
    <row r="64" spans="1:9" ht="12.75">
      <c r="A64" s="115"/>
      <c r="B64" s="46" t="s">
        <v>125</v>
      </c>
      <c r="C64" s="46" t="s">
        <v>248</v>
      </c>
      <c r="D64" s="44">
        <v>2</v>
      </c>
      <c r="E64" s="46">
        <v>130.74</v>
      </c>
      <c r="F64" s="46">
        <f t="shared" si="3"/>
        <v>261.48</v>
      </c>
      <c r="G64" s="102" t="s">
        <v>199</v>
      </c>
      <c r="H64" s="80"/>
      <c r="I64" s="81"/>
    </row>
    <row r="65" spans="1:9" ht="12.75">
      <c r="A65" s="115"/>
      <c r="B65" s="46" t="s">
        <v>124</v>
      </c>
      <c r="C65" s="46" t="s">
        <v>248</v>
      </c>
      <c r="D65" s="44">
        <v>2</v>
      </c>
      <c r="E65" s="46">
        <v>130.74</v>
      </c>
      <c r="F65" s="46">
        <f t="shared" si="3"/>
        <v>261.48</v>
      </c>
      <c r="G65" s="102" t="s">
        <v>199</v>
      </c>
      <c r="H65" s="80"/>
      <c r="I65" s="81"/>
    </row>
    <row r="66" spans="1:9" ht="12.75">
      <c r="A66" s="115"/>
      <c r="B66" s="46" t="s">
        <v>334</v>
      </c>
      <c r="C66" s="46" t="s">
        <v>248</v>
      </c>
      <c r="D66" s="44">
        <v>3</v>
      </c>
      <c r="E66" s="46">
        <v>130.74</v>
      </c>
      <c r="F66" s="46">
        <f t="shared" si="3"/>
        <v>392.22</v>
      </c>
      <c r="G66" s="102" t="s">
        <v>199</v>
      </c>
      <c r="H66" s="80"/>
      <c r="I66" s="81"/>
    </row>
    <row r="67" spans="1:9" ht="12.75">
      <c r="A67" s="115"/>
      <c r="B67" s="46" t="s">
        <v>121</v>
      </c>
      <c r="C67" s="46" t="s">
        <v>248</v>
      </c>
      <c r="D67" s="44">
        <v>2</v>
      </c>
      <c r="E67" s="46">
        <v>130.74</v>
      </c>
      <c r="F67" s="46">
        <f t="shared" si="3"/>
        <v>261.48</v>
      </c>
      <c r="G67" s="102" t="s">
        <v>199</v>
      </c>
      <c r="H67" s="80"/>
      <c r="I67" s="81"/>
    </row>
    <row r="68" spans="1:9" ht="12.75">
      <c r="A68" s="115"/>
      <c r="B68" s="46" t="s">
        <v>127</v>
      </c>
      <c r="C68" s="46" t="s">
        <v>248</v>
      </c>
      <c r="D68" s="44">
        <v>2</v>
      </c>
      <c r="E68" s="46">
        <v>130.74</v>
      </c>
      <c r="F68" s="46">
        <f t="shared" si="3"/>
        <v>261.48</v>
      </c>
      <c r="G68" s="102" t="s">
        <v>199</v>
      </c>
      <c r="H68" s="80"/>
      <c r="I68" s="81"/>
    </row>
    <row r="69" spans="1:9" ht="12.75">
      <c r="A69" s="5"/>
      <c r="B69" s="5" t="s">
        <v>202</v>
      </c>
      <c r="C69" s="5" t="s">
        <v>248</v>
      </c>
      <c r="D69" s="8">
        <f>SUM(D62:D68)</f>
        <v>25</v>
      </c>
      <c r="E69" s="5"/>
      <c r="F69" s="5">
        <f>SUM(F62:F68)</f>
        <v>3268.5</v>
      </c>
      <c r="G69" s="56"/>
      <c r="H69" s="57"/>
      <c r="I69" s="58"/>
    </row>
    <row r="70" spans="1:9" ht="12.75" customHeight="1">
      <c r="A70" s="1"/>
      <c r="B70" s="62" t="s">
        <v>453</v>
      </c>
      <c r="C70" s="60"/>
      <c r="D70" s="60"/>
      <c r="E70" s="60"/>
      <c r="F70" s="60"/>
      <c r="G70" s="60"/>
      <c r="H70" s="60"/>
      <c r="I70" s="61"/>
    </row>
    <row r="71" spans="1:9" ht="12.75">
      <c r="A71" s="110"/>
      <c r="B71" s="46" t="s">
        <v>455</v>
      </c>
      <c r="C71" s="46" t="s">
        <v>248</v>
      </c>
      <c r="D71" s="44">
        <v>1</v>
      </c>
      <c r="E71" s="46">
        <v>146.1</v>
      </c>
      <c r="F71" s="46">
        <f>D71*E71</f>
        <v>146.1</v>
      </c>
      <c r="G71" s="102" t="s">
        <v>199</v>
      </c>
      <c r="H71" s="80"/>
      <c r="I71" s="81"/>
    </row>
    <row r="72" spans="1:9" ht="12.75">
      <c r="A72" s="4"/>
      <c r="B72" s="5" t="s">
        <v>202</v>
      </c>
      <c r="C72" s="5" t="s">
        <v>248</v>
      </c>
      <c r="D72" s="8">
        <f>SUM(D71:D71)</f>
        <v>1</v>
      </c>
      <c r="E72" s="5"/>
      <c r="F72" s="5">
        <f>SUM(F71:F71)</f>
        <v>146.1</v>
      </c>
      <c r="G72" s="56"/>
      <c r="H72" s="57"/>
      <c r="I72" s="58"/>
    </row>
    <row r="73" spans="1:9" ht="12.75">
      <c r="A73" s="1"/>
      <c r="B73" s="62" t="s">
        <v>331</v>
      </c>
      <c r="C73" s="60"/>
      <c r="D73" s="60"/>
      <c r="E73" s="60"/>
      <c r="F73" s="60"/>
      <c r="G73" s="60"/>
      <c r="H73" s="60"/>
      <c r="I73" s="61"/>
    </row>
    <row r="74" spans="1:9" ht="12.75">
      <c r="A74" s="46"/>
      <c r="B74" s="47" t="s">
        <v>332</v>
      </c>
      <c r="C74" s="46" t="s">
        <v>248</v>
      </c>
      <c r="D74" s="44">
        <v>2</v>
      </c>
      <c r="E74" s="46">
        <v>969.32</v>
      </c>
      <c r="F74" s="46">
        <f>D74*E74</f>
        <v>1938.64</v>
      </c>
      <c r="G74" s="102" t="s">
        <v>333</v>
      </c>
      <c r="H74" s="80"/>
      <c r="I74" s="81"/>
    </row>
    <row r="75" spans="1:10" ht="12.75">
      <c r="A75" s="5"/>
      <c r="B75" s="5" t="s">
        <v>249</v>
      </c>
      <c r="C75" s="5" t="s">
        <v>248</v>
      </c>
      <c r="D75" s="8">
        <f>SUM(D74:D74)</f>
        <v>2</v>
      </c>
      <c r="E75" s="5"/>
      <c r="F75" s="18">
        <f>SUM(F74:F74)</f>
        <v>1938.64</v>
      </c>
      <c r="G75" s="56"/>
      <c r="H75" s="57"/>
      <c r="I75" s="58"/>
      <c r="J75" s="13"/>
    </row>
    <row r="76" spans="1:9" ht="12.75">
      <c r="A76" s="1"/>
      <c r="B76" s="62" t="s">
        <v>273</v>
      </c>
      <c r="C76" s="60"/>
      <c r="D76" s="60"/>
      <c r="E76" s="60"/>
      <c r="F76" s="60"/>
      <c r="G76" s="60"/>
      <c r="H76" s="60"/>
      <c r="I76" s="61"/>
    </row>
    <row r="77" spans="1:9" ht="12.75">
      <c r="A77" s="46"/>
      <c r="B77" s="47" t="s">
        <v>145</v>
      </c>
      <c r="C77" s="46" t="s">
        <v>248</v>
      </c>
      <c r="D77" s="44">
        <v>1</v>
      </c>
      <c r="E77" s="46">
        <v>2591</v>
      </c>
      <c r="F77" s="46">
        <f>D77*E77</f>
        <v>2591</v>
      </c>
      <c r="G77" s="102" t="s">
        <v>527</v>
      </c>
      <c r="H77" s="80"/>
      <c r="I77" s="81"/>
    </row>
    <row r="78" spans="1:9" ht="12.75">
      <c r="A78" s="46"/>
      <c r="B78" s="47" t="s">
        <v>14</v>
      </c>
      <c r="C78" s="46" t="s">
        <v>248</v>
      </c>
      <c r="D78" s="44">
        <v>1</v>
      </c>
      <c r="E78" s="46">
        <v>2591</v>
      </c>
      <c r="F78" s="46">
        <f>D78*E78</f>
        <v>2591</v>
      </c>
      <c r="G78" s="102" t="s">
        <v>527</v>
      </c>
      <c r="H78" s="80"/>
      <c r="I78" s="81"/>
    </row>
    <row r="79" spans="1:10" ht="12.75">
      <c r="A79" s="5"/>
      <c r="B79" s="5" t="s">
        <v>249</v>
      </c>
      <c r="C79" s="5" t="s">
        <v>248</v>
      </c>
      <c r="D79" s="8">
        <f>SUM(D77:D78)</f>
        <v>2</v>
      </c>
      <c r="E79" s="5"/>
      <c r="F79" s="18">
        <f>SUM(F77:F78)</f>
        <v>5182</v>
      </c>
      <c r="G79" s="56"/>
      <c r="H79" s="57"/>
      <c r="I79" s="58"/>
      <c r="J79" s="13"/>
    </row>
    <row r="80" spans="1:9" ht="12.75">
      <c r="A80" s="1"/>
      <c r="B80" s="62" t="s">
        <v>254</v>
      </c>
      <c r="C80" s="60"/>
      <c r="D80" s="60"/>
      <c r="E80" s="60"/>
      <c r="F80" s="60"/>
      <c r="G80" s="60"/>
      <c r="H80" s="60"/>
      <c r="I80" s="61"/>
    </row>
    <row r="81" spans="1:9" ht="12.75">
      <c r="A81" s="115"/>
      <c r="B81" s="46" t="s">
        <v>335</v>
      </c>
      <c r="C81" s="46" t="s">
        <v>248</v>
      </c>
      <c r="D81" s="44">
        <v>1</v>
      </c>
      <c r="E81" s="46">
        <v>468.63</v>
      </c>
      <c r="F81" s="46">
        <f aca="true" t="shared" si="4" ref="F81:F90">D81*E81</f>
        <v>468.63</v>
      </c>
      <c r="G81" s="102" t="s">
        <v>255</v>
      </c>
      <c r="H81" s="80"/>
      <c r="I81" s="81"/>
    </row>
    <row r="82" spans="1:9" ht="12.75">
      <c r="A82" s="115"/>
      <c r="B82" s="46" t="s">
        <v>335</v>
      </c>
      <c r="C82" s="46" t="s">
        <v>248</v>
      </c>
      <c r="D82" s="44">
        <v>2</v>
      </c>
      <c r="E82" s="46">
        <v>468.63</v>
      </c>
      <c r="F82" s="46">
        <f t="shared" si="4"/>
        <v>937.26</v>
      </c>
      <c r="G82" s="102" t="s">
        <v>256</v>
      </c>
      <c r="H82" s="80"/>
      <c r="I82" s="81"/>
    </row>
    <row r="83" spans="1:9" ht="12.75">
      <c r="A83" s="115"/>
      <c r="B83" s="46" t="s">
        <v>335</v>
      </c>
      <c r="C83" s="46" t="s">
        <v>248</v>
      </c>
      <c r="D83" s="44">
        <v>15</v>
      </c>
      <c r="E83" s="46">
        <v>468.63</v>
      </c>
      <c r="F83" s="46">
        <f t="shared" si="4"/>
        <v>7029.45</v>
      </c>
      <c r="G83" s="102" t="s">
        <v>267</v>
      </c>
      <c r="H83" s="80"/>
      <c r="I83" s="81"/>
    </row>
    <row r="84" spans="1:9" ht="13.5" customHeight="1">
      <c r="A84" s="115"/>
      <c r="B84" s="50" t="s">
        <v>354</v>
      </c>
      <c r="C84" s="46" t="s">
        <v>248</v>
      </c>
      <c r="D84" s="44">
        <v>35</v>
      </c>
      <c r="E84" s="44">
        <v>31.79</v>
      </c>
      <c r="F84" s="46">
        <f t="shared" si="4"/>
        <v>1112.6499999999999</v>
      </c>
      <c r="G84" s="97"/>
      <c r="H84" s="51"/>
      <c r="I84" s="52"/>
    </row>
    <row r="85" spans="1:9" ht="13.5" customHeight="1">
      <c r="A85" s="115"/>
      <c r="B85" s="50" t="s">
        <v>356</v>
      </c>
      <c r="C85" s="46" t="s">
        <v>355</v>
      </c>
      <c r="D85" s="44">
        <v>0.1</v>
      </c>
      <c r="E85" s="44">
        <v>601.77</v>
      </c>
      <c r="F85" s="46">
        <f t="shared" si="4"/>
        <v>60.177</v>
      </c>
      <c r="G85" s="97"/>
      <c r="H85" s="51"/>
      <c r="I85" s="52"/>
    </row>
    <row r="86" spans="1:9" ht="12.75">
      <c r="A86" s="115"/>
      <c r="B86" s="46" t="s">
        <v>450</v>
      </c>
      <c r="C86" s="46" t="s">
        <v>248</v>
      </c>
      <c r="D86" s="44">
        <v>1</v>
      </c>
      <c r="E86" s="46">
        <v>468.63</v>
      </c>
      <c r="F86" s="46">
        <f t="shared" si="4"/>
        <v>468.63</v>
      </c>
      <c r="G86" s="102" t="s">
        <v>255</v>
      </c>
      <c r="H86" s="80"/>
      <c r="I86" s="81"/>
    </row>
    <row r="87" spans="1:9" ht="12.75">
      <c r="A87" s="115"/>
      <c r="B87" s="46" t="s">
        <v>450</v>
      </c>
      <c r="C87" s="46" t="s">
        <v>248</v>
      </c>
      <c r="D87" s="44">
        <v>2</v>
      </c>
      <c r="E87" s="46">
        <v>468.63</v>
      </c>
      <c r="F87" s="46">
        <f t="shared" si="4"/>
        <v>937.26</v>
      </c>
      <c r="G87" s="102" t="s">
        <v>256</v>
      </c>
      <c r="H87" s="80"/>
      <c r="I87" s="81"/>
    </row>
    <row r="88" spans="1:9" ht="12.75">
      <c r="A88" s="115"/>
      <c r="B88" s="46" t="s">
        <v>450</v>
      </c>
      <c r="C88" s="46" t="s">
        <v>248</v>
      </c>
      <c r="D88" s="44">
        <v>14</v>
      </c>
      <c r="E88" s="46">
        <v>468.63</v>
      </c>
      <c r="F88" s="46">
        <f t="shared" si="4"/>
        <v>6560.82</v>
      </c>
      <c r="G88" s="102" t="s">
        <v>267</v>
      </c>
      <c r="H88" s="80"/>
      <c r="I88" s="81"/>
    </row>
    <row r="89" spans="1:9" ht="13.5" customHeight="1">
      <c r="A89" s="115"/>
      <c r="B89" s="50" t="s">
        <v>354</v>
      </c>
      <c r="C89" s="46" t="s">
        <v>248</v>
      </c>
      <c r="D89" s="44">
        <v>8</v>
      </c>
      <c r="E89" s="44">
        <v>31.79</v>
      </c>
      <c r="F89" s="46">
        <f t="shared" si="4"/>
        <v>254.32</v>
      </c>
      <c r="G89" s="97"/>
      <c r="H89" s="51"/>
      <c r="I89" s="52"/>
    </row>
    <row r="90" spans="1:9" ht="13.5" customHeight="1">
      <c r="A90" s="115"/>
      <c r="B90" s="50" t="s">
        <v>356</v>
      </c>
      <c r="C90" s="46" t="s">
        <v>355</v>
      </c>
      <c r="D90" s="44">
        <v>0.1</v>
      </c>
      <c r="E90" s="44">
        <v>601.77</v>
      </c>
      <c r="F90" s="46">
        <f t="shared" si="4"/>
        <v>60.177</v>
      </c>
      <c r="G90" s="97"/>
      <c r="H90" s="51"/>
      <c r="I90" s="52"/>
    </row>
    <row r="91" spans="1:9" ht="12.75">
      <c r="A91" s="5"/>
      <c r="B91" s="5" t="s">
        <v>202</v>
      </c>
      <c r="C91" s="5" t="s">
        <v>248</v>
      </c>
      <c r="D91" s="8">
        <f>D88+D87+D86+D83+D82+D81</f>
        <v>35</v>
      </c>
      <c r="E91" s="5"/>
      <c r="F91" s="18">
        <f>SUM(F81:F90)</f>
        <v>17889.374</v>
      </c>
      <c r="G91" s="56"/>
      <c r="H91" s="57"/>
      <c r="I91" s="58"/>
    </row>
    <row r="92" spans="1:9" ht="12.75">
      <c r="A92" s="6"/>
      <c r="B92" s="6" t="s">
        <v>257</v>
      </c>
      <c r="C92" s="6"/>
      <c r="D92" s="6"/>
      <c r="E92" s="6"/>
      <c r="F92" s="17">
        <f>F91+F69+F60+F40+F30+F24+F72+F75+F79</f>
        <v>119420.92400000001</v>
      </c>
      <c r="G92" s="53"/>
      <c r="H92" s="54"/>
      <c r="I92" s="55"/>
    </row>
    <row r="95" spans="2:8" ht="12.75">
      <c r="B95" s="9" t="s">
        <v>258</v>
      </c>
      <c r="C95" s="9"/>
      <c r="D95" s="9"/>
      <c r="E95" s="9"/>
      <c r="F95" s="9"/>
      <c r="G95" s="9"/>
      <c r="H95" s="9"/>
    </row>
    <row r="96" spans="2:8" ht="12.75">
      <c r="B96" s="9" t="s">
        <v>259</v>
      </c>
      <c r="C96" s="9"/>
      <c r="D96" s="9"/>
      <c r="E96" s="9"/>
      <c r="F96" s="9"/>
      <c r="G96" s="9" t="s">
        <v>260</v>
      </c>
      <c r="H96" s="9"/>
    </row>
  </sheetData>
  <sheetProtection/>
  <mergeCells count="85">
    <mergeCell ref="G67:I67"/>
    <mergeCell ref="G71:I71"/>
    <mergeCell ref="G30:I30"/>
    <mergeCell ref="G65:I65"/>
    <mergeCell ref="G64:I64"/>
    <mergeCell ref="G52:I52"/>
    <mergeCell ref="G33:I33"/>
    <mergeCell ref="G55:I55"/>
    <mergeCell ref="G56:I56"/>
    <mergeCell ref="G58:I58"/>
    <mergeCell ref="G87:I87"/>
    <mergeCell ref="G88:I88"/>
    <mergeCell ref="B76:I76"/>
    <mergeCell ref="G77:I77"/>
    <mergeCell ref="G79:I79"/>
    <mergeCell ref="G78:I78"/>
    <mergeCell ref="G60:I60"/>
    <mergeCell ref="G72:I72"/>
    <mergeCell ref="G11:I11"/>
    <mergeCell ref="G47:I47"/>
    <mergeCell ref="G36:I36"/>
    <mergeCell ref="G68:I68"/>
    <mergeCell ref="G39:I39"/>
    <mergeCell ref="B41:I41"/>
    <mergeCell ref="G38:I38"/>
    <mergeCell ref="G16:I16"/>
    <mergeCell ref="G19:I19"/>
    <mergeCell ref="G17:I17"/>
    <mergeCell ref="G22:I22"/>
    <mergeCell ref="G20:I20"/>
    <mergeCell ref="G18:I18"/>
    <mergeCell ref="G21:I21"/>
    <mergeCell ref="G37:I37"/>
    <mergeCell ref="G42:I42"/>
    <mergeCell ref="G43:I43"/>
    <mergeCell ref="G53:I53"/>
    <mergeCell ref="G46:I46"/>
    <mergeCell ref="G48:I48"/>
    <mergeCell ref="G44:I44"/>
    <mergeCell ref="G40:I40"/>
    <mergeCell ref="G45:I45"/>
    <mergeCell ref="G92:I92"/>
    <mergeCell ref="G91:I91"/>
    <mergeCell ref="B80:I80"/>
    <mergeCell ref="B73:I73"/>
    <mergeCell ref="G74:I74"/>
    <mergeCell ref="G81:I81"/>
    <mergeCell ref="G75:I75"/>
    <mergeCell ref="G83:I83"/>
    <mergeCell ref="G82:I82"/>
    <mergeCell ref="G86:I86"/>
    <mergeCell ref="G8:I8"/>
    <mergeCell ref="G24:I24"/>
    <mergeCell ref="G49:I49"/>
    <mergeCell ref="G23:I23"/>
    <mergeCell ref="B25:I25"/>
    <mergeCell ref="G14:I14"/>
    <mergeCell ref="G15:I15"/>
    <mergeCell ref="G10:I10"/>
    <mergeCell ref="G9:I9"/>
    <mergeCell ref="G13:I13"/>
    <mergeCell ref="A1:I1"/>
    <mergeCell ref="A2:I2"/>
    <mergeCell ref="A3:I3"/>
    <mergeCell ref="B7:I7"/>
    <mergeCell ref="G4:I4"/>
    <mergeCell ref="G5:I5"/>
    <mergeCell ref="G6:I6"/>
    <mergeCell ref="G35:I35"/>
    <mergeCell ref="G51:I51"/>
    <mergeCell ref="B70:I70"/>
    <mergeCell ref="G57:I57"/>
    <mergeCell ref="B61:I61"/>
    <mergeCell ref="G59:I59"/>
    <mergeCell ref="G66:I66"/>
    <mergeCell ref="G63:I63"/>
    <mergeCell ref="G62:I62"/>
    <mergeCell ref="G69:I69"/>
    <mergeCell ref="G34:I34"/>
    <mergeCell ref="B31:I31"/>
    <mergeCell ref="G27:I27"/>
    <mergeCell ref="G26:I26"/>
    <mergeCell ref="G32:I32"/>
    <mergeCell ref="G28:I28"/>
    <mergeCell ref="G29:I29"/>
  </mergeCells>
  <printOptions/>
  <pageMargins left="0.21" right="0.18" top="0.3" bottom="0.55" header="0.22" footer="0.5"/>
  <pageSetup horizontalDpi="600" verticalDpi="600" orientation="portrait" paperSize="9" scale="81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I77"/>
  <sheetViews>
    <sheetView tabSelected="1" zoomScalePageLayoutView="0" workbookViewId="0" topLeftCell="A49">
      <selection activeCell="J1" sqref="J1:M16384"/>
    </sheetView>
  </sheetViews>
  <sheetFormatPr defaultColWidth="9.140625" defaultRowHeight="12.75"/>
  <cols>
    <col min="1" max="1" width="7.851562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353</v>
      </c>
      <c r="B2" s="66"/>
      <c r="C2" s="66"/>
      <c r="D2" s="66"/>
      <c r="E2" s="66"/>
      <c r="F2" s="66"/>
      <c r="G2" s="66"/>
      <c r="H2" s="66"/>
      <c r="I2" s="67"/>
    </row>
    <row r="3" spans="1:9" ht="12.75">
      <c r="A3" s="68" t="s">
        <v>185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" t="s">
        <v>186</v>
      </c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</row>
    <row r="5" spans="1:9" ht="12.75">
      <c r="A5" s="6" t="s">
        <v>263</v>
      </c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2.75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95"/>
      <c r="B8" s="47" t="s">
        <v>178</v>
      </c>
      <c r="C8" s="46" t="s">
        <v>198</v>
      </c>
      <c r="D8" s="96">
        <v>3</v>
      </c>
      <c r="E8" s="46">
        <v>212</v>
      </c>
      <c r="F8" s="46">
        <f aca="true" t="shared" si="0" ref="F8:F21">D8*E8</f>
        <v>636</v>
      </c>
      <c r="G8" s="102" t="s">
        <v>264</v>
      </c>
      <c r="H8" s="80"/>
      <c r="I8" s="81"/>
    </row>
    <row r="9" spans="1:9" s="13" customFormat="1" ht="12.75">
      <c r="A9" s="109"/>
      <c r="B9" s="47" t="s">
        <v>177</v>
      </c>
      <c r="C9" s="46" t="s">
        <v>198</v>
      </c>
      <c r="D9" s="96">
        <v>1.5</v>
      </c>
      <c r="E9" s="46">
        <v>212</v>
      </c>
      <c r="F9" s="46">
        <f t="shared" si="0"/>
        <v>318</v>
      </c>
      <c r="G9" s="97" t="s">
        <v>264</v>
      </c>
      <c r="H9" s="51"/>
      <c r="I9" s="52"/>
    </row>
    <row r="10" spans="1:9" s="13" customFormat="1" ht="12.75">
      <c r="A10" s="95"/>
      <c r="B10" s="47" t="s">
        <v>165</v>
      </c>
      <c r="C10" s="46" t="s">
        <v>198</v>
      </c>
      <c r="D10" s="96">
        <v>2.5</v>
      </c>
      <c r="E10" s="46">
        <v>212</v>
      </c>
      <c r="F10" s="46">
        <f t="shared" si="0"/>
        <v>530</v>
      </c>
      <c r="G10" s="97" t="s">
        <v>318</v>
      </c>
      <c r="H10" s="51"/>
      <c r="I10" s="52"/>
    </row>
    <row r="11" spans="1:9" s="13" customFormat="1" ht="12.75">
      <c r="A11" s="95"/>
      <c r="B11" s="47" t="s">
        <v>19</v>
      </c>
      <c r="C11" s="46" t="s">
        <v>198</v>
      </c>
      <c r="D11" s="96">
        <v>4.5</v>
      </c>
      <c r="E11" s="46">
        <v>212</v>
      </c>
      <c r="F11" s="46">
        <f t="shared" si="0"/>
        <v>954</v>
      </c>
      <c r="G11" s="97" t="s">
        <v>318</v>
      </c>
      <c r="H11" s="51"/>
      <c r="I11" s="52"/>
    </row>
    <row r="12" spans="1:9" s="13" customFormat="1" ht="12.75">
      <c r="A12" s="95"/>
      <c r="B12" s="47" t="s">
        <v>166</v>
      </c>
      <c r="C12" s="46" t="s">
        <v>198</v>
      </c>
      <c r="D12" s="96">
        <v>4.5</v>
      </c>
      <c r="E12" s="46">
        <v>212</v>
      </c>
      <c r="F12" s="46">
        <f t="shared" si="0"/>
        <v>954</v>
      </c>
      <c r="G12" s="97" t="s">
        <v>318</v>
      </c>
      <c r="H12" s="51"/>
      <c r="I12" s="52"/>
    </row>
    <row r="13" spans="1:9" s="13" customFormat="1" ht="12.75">
      <c r="A13" s="109"/>
      <c r="B13" s="47" t="s">
        <v>167</v>
      </c>
      <c r="C13" s="46" t="s">
        <v>198</v>
      </c>
      <c r="D13" s="96">
        <v>7.5</v>
      </c>
      <c r="E13" s="46">
        <v>212</v>
      </c>
      <c r="F13" s="46">
        <f t="shared" si="0"/>
        <v>1590</v>
      </c>
      <c r="G13" s="97" t="s">
        <v>448</v>
      </c>
      <c r="H13" s="51"/>
      <c r="I13" s="52"/>
    </row>
    <row r="14" spans="1:9" s="13" customFormat="1" ht="12.75">
      <c r="A14" s="95"/>
      <c r="B14" s="47" t="s">
        <v>16</v>
      </c>
      <c r="C14" s="46" t="s">
        <v>198</v>
      </c>
      <c r="D14" s="96">
        <v>3</v>
      </c>
      <c r="E14" s="46">
        <v>212</v>
      </c>
      <c r="F14" s="46">
        <f t="shared" si="0"/>
        <v>636</v>
      </c>
      <c r="G14" s="97" t="s">
        <v>264</v>
      </c>
      <c r="H14" s="51"/>
      <c r="I14" s="52"/>
    </row>
    <row r="15" spans="1:9" ht="12.75">
      <c r="A15" s="95"/>
      <c r="B15" s="46" t="s">
        <v>174</v>
      </c>
      <c r="C15" s="46" t="s">
        <v>198</v>
      </c>
      <c r="D15" s="96">
        <v>2</v>
      </c>
      <c r="E15" s="46">
        <v>212</v>
      </c>
      <c r="F15" s="46">
        <f t="shared" si="0"/>
        <v>424</v>
      </c>
      <c r="G15" s="97" t="s">
        <v>264</v>
      </c>
      <c r="H15" s="51"/>
      <c r="I15" s="52"/>
    </row>
    <row r="16" spans="1:9" ht="12.75">
      <c r="A16" s="95"/>
      <c r="B16" s="46" t="s">
        <v>175</v>
      </c>
      <c r="C16" s="46" t="s">
        <v>198</v>
      </c>
      <c r="D16" s="96">
        <v>4.5</v>
      </c>
      <c r="E16" s="46">
        <v>212</v>
      </c>
      <c r="F16" s="46">
        <f t="shared" si="0"/>
        <v>954</v>
      </c>
      <c r="G16" s="97" t="s">
        <v>264</v>
      </c>
      <c r="H16" s="51"/>
      <c r="I16" s="52"/>
    </row>
    <row r="17" spans="1:9" ht="12.75" customHeight="1">
      <c r="A17" s="109"/>
      <c r="B17" s="47" t="s">
        <v>176</v>
      </c>
      <c r="C17" s="46" t="s">
        <v>198</v>
      </c>
      <c r="D17" s="96">
        <v>2</v>
      </c>
      <c r="E17" s="46">
        <v>212</v>
      </c>
      <c r="F17" s="46">
        <f t="shared" si="0"/>
        <v>424</v>
      </c>
      <c r="G17" s="97" t="s">
        <v>17</v>
      </c>
      <c r="H17" s="51"/>
      <c r="I17" s="52"/>
    </row>
    <row r="18" spans="1:9" ht="12.75">
      <c r="A18" s="95"/>
      <c r="B18" s="46" t="s">
        <v>18</v>
      </c>
      <c r="C18" s="46" t="s">
        <v>198</v>
      </c>
      <c r="D18" s="96">
        <v>5</v>
      </c>
      <c r="E18" s="46">
        <v>212</v>
      </c>
      <c r="F18" s="46">
        <f t="shared" si="0"/>
        <v>1060</v>
      </c>
      <c r="G18" s="97" t="s">
        <v>262</v>
      </c>
      <c r="H18" s="51"/>
      <c r="I18" s="52"/>
    </row>
    <row r="19" spans="1:9" s="13" customFormat="1" ht="12.75">
      <c r="A19" s="95"/>
      <c r="B19" s="47" t="s">
        <v>180</v>
      </c>
      <c r="C19" s="46" t="s">
        <v>198</v>
      </c>
      <c r="D19" s="96">
        <v>3</v>
      </c>
      <c r="E19" s="46">
        <v>212</v>
      </c>
      <c r="F19" s="46">
        <f t="shared" si="0"/>
        <v>636</v>
      </c>
      <c r="G19" s="102" t="s">
        <v>264</v>
      </c>
      <c r="H19" s="80"/>
      <c r="I19" s="81"/>
    </row>
    <row r="20" spans="1:9" ht="12.75">
      <c r="A20" s="109"/>
      <c r="B20" s="47" t="s">
        <v>179</v>
      </c>
      <c r="C20" s="46" t="s">
        <v>198</v>
      </c>
      <c r="D20" s="96">
        <v>9.5</v>
      </c>
      <c r="E20" s="46">
        <v>212</v>
      </c>
      <c r="F20" s="46">
        <f t="shared" si="0"/>
        <v>2014</v>
      </c>
      <c r="G20" s="97" t="s">
        <v>17</v>
      </c>
      <c r="H20" s="51"/>
      <c r="I20" s="52"/>
    </row>
    <row r="21" spans="1:9" ht="12.75">
      <c r="A21" s="95"/>
      <c r="B21" s="46" t="s">
        <v>20</v>
      </c>
      <c r="C21" s="46" t="s">
        <v>198</v>
      </c>
      <c r="D21" s="96">
        <v>1</v>
      </c>
      <c r="E21" s="46">
        <v>212</v>
      </c>
      <c r="F21" s="46">
        <f t="shared" si="0"/>
        <v>212</v>
      </c>
      <c r="G21" s="97" t="s">
        <v>318</v>
      </c>
      <c r="H21" s="51"/>
      <c r="I21" s="52"/>
    </row>
    <row r="22" spans="1:9" ht="12.75">
      <c r="A22" s="4"/>
      <c r="B22" s="5" t="s">
        <v>202</v>
      </c>
      <c r="C22" s="5" t="s">
        <v>198</v>
      </c>
      <c r="D22" s="26">
        <f>SUM(D8:D21)</f>
        <v>53.5</v>
      </c>
      <c r="E22" s="5"/>
      <c r="F22" s="18">
        <f>SUM(F8:F21)</f>
        <v>11342</v>
      </c>
      <c r="G22" s="76"/>
      <c r="H22" s="77"/>
      <c r="I22" s="78"/>
    </row>
    <row r="23" spans="1:9" ht="12.75">
      <c r="A23" s="1"/>
      <c r="B23" s="62" t="s">
        <v>250</v>
      </c>
      <c r="C23" s="63"/>
      <c r="D23" s="63"/>
      <c r="E23" s="63"/>
      <c r="F23" s="63"/>
      <c r="G23" s="63"/>
      <c r="H23" s="63"/>
      <c r="I23" s="64"/>
    </row>
    <row r="24" spans="1:9" ht="12.75">
      <c r="A24" s="95"/>
      <c r="B24" s="47" t="s">
        <v>152</v>
      </c>
      <c r="C24" s="46" t="s">
        <v>248</v>
      </c>
      <c r="D24" s="44">
        <v>3</v>
      </c>
      <c r="E24" s="46">
        <v>702</v>
      </c>
      <c r="F24" s="46">
        <f aca="true" t="shared" si="1" ref="F24:F29">D24*E24</f>
        <v>2106</v>
      </c>
      <c r="G24" s="102" t="s">
        <v>262</v>
      </c>
      <c r="H24" s="80"/>
      <c r="I24" s="81"/>
    </row>
    <row r="25" spans="1:9" ht="12.75">
      <c r="A25" s="95"/>
      <c r="B25" s="47" t="s">
        <v>24</v>
      </c>
      <c r="C25" s="46" t="s">
        <v>248</v>
      </c>
      <c r="D25" s="44">
        <v>1</v>
      </c>
      <c r="E25" s="46">
        <v>702</v>
      </c>
      <c r="F25" s="46">
        <f t="shared" si="1"/>
        <v>702</v>
      </c>
      <c r="G25" s="102" t="s">
        <v>318</v>
      </c>
      <c r="H25" s="80"/>
      <c r="I25" s="81"/>
    </row>
    <row r="26" spans="1:9" ht="12.75">
      <c r="A26" s="95"/>
      <c r="B26" s="47" t="s">
        <v>21</v>
      </c>
      <c r="C26" s="46" t="s">
        <v>248</v>
      </c>
      <c r="D26" s="44">
        <v>1</v>
      </c>
      <c r="E26" s="46">
        <v>702</v>
      </c>
      <c r="F26" s="46">
        <f t="shared" si="1"/>
        <v>702</v>
      </c>
      <c r="G26" s="102" t="s">
        <v>318</v>
      </c>
      <c r="H26" s="80"/>
      <c r="I26" s="81"/>
    </row>
    <row r="27" spans="1:9" ht="12.75">
      <c r="A27" s="95"/>
      <c r="B27" s="47" t="s">
        <v>22</v>
      </c>
      <c r="C27" s="46" t="s">
        <v>248</v>
      </c>
      <c r="D27" s="44">
        <v>2</v>
      </c>
      <c r="E27" s="46">
        <v>702</v>
      </c>
      <c r="F27" s="46">
        <f t="shared" si="1"/>
        <v>1404</v>
      </c>
      <c r="G27" s="102" t="s">
        <v>262</v>
      </c>
      <c r="H27" s="80"/>
      <c r="I27" s="81"/>
    </row>
    <row r="28" spans="1:9" ht="12.75">
      <c r="A28" s="95"/>
      <c r="B28" s="47" t="s">
        <v>23</v>
      </c>
      <c r="C28" s="46" t="s">
        <v>248</v>
      </c>
      <c r="D28" s="44">
        <v>1</v>
      </c>
      <c r="E28" s="46">
        <v>702</v>
      </c>
      <c r="F28" s="46">
        <f t="shared" si="1"/>
        <v>702</v>
      </c>
      <c r="G28" s="102" t="s">
        <v>262</v>
      </c>
      <c r="H28" s="80"/>
      <c r="I28" s="81"/>
    </row>
    <row r="29" spans="1:9" ht="12.75">
      <c r="A29" s="95"/>
      <c r="B29" s="47" t="s">
        <v>20</v>
      </c>
      <c r="C29" s="46" t="s">
        <v>248</v>
      </c>
      <c r="D29" s="44">
        <v>2</v>
      </c>
      <c r="E29" s="46">
        <v>702</v>
      </c>
      <c r="F29" s="46">
        <f t="shared" si="1"/>
        <v>1404</v>
      </c>
      <c r="G29" s="102" t="s">
        <v>318</v>
      </c>
      <c r="H29" s="80"/>
      <c r="I29" s="81"/>
    </row>
    <row r="30" spans="1:9" ht="12.75">
      <c r="A30" s="5"/>
      <c r="B30" s="5" t="s">
        <v>202</v>
      </c>
      <c r="C30" s="5" t="s">
        <v>248</v>
      </c>
      <c r="D30" s="8">
        <f>SUM(D24:D29)</f>
        <v>10</v>
      </c>
      <c r="E30" s="5"/>
      <c r="F30" s="5">
        <f>SUM(F24:F29)</f>
        <v>7020</v>
      </c>
      <c r="G30" s="56"/>
      <c r="H30" s="57"/>
      <c r="I30" s="58"/>
    </row>
    <row r="31" spans="1:9" ht="12.75">
      <c r="A31" s="1"/>
      <c r="B31" s="62" t="s">
        <v>251</v>
      </c>
      <c r="C31" s="63"/>
      <c r="D31" s="63"/>
      <c r="E31" s="63"/>
      <c r="F31" s="63"/>
      <c r="G31" s="63"/>
      <c r="H31" s="63"/>
      <c r="I31" s="64"/>
    </row>
    <row r="32" spans="1:9" ht="12.75">
      <c r="A32" s="95"/>
      <c r="B32" s="47" t="s">
        <v>181</v>
      </c>
      <c r="C32" s="46" t="s">
        <v>248</v>
      </c>
      <c r="D32" s="44">
        <v>7</v>
      </c>
      <c r="E32" s="46">
        <v>165.38</v>
      </c>
      <c r="F32" s="46">
        <f aca="true" t="shared" si="2" ref="F32:F51">D32*E32</f>
        <v>1157.6599999999999</v>
      </c>
      <c r="G32" s="102" t="s">
        <v>262</v>
      </c>
      <c r="H32" s="80"/>
      <c r="I32" s="81"/>
    </row>
    <row r="33" spans="1:9" ht="12.75">
      <c r="A33" s="95"/>
      <c r="B33" s="47" t="s">
        <v>182</v>
      </c>
      <c r="C33" s="46" t="s">
        <v>248</v>
      </c>
      <c r="D33" s="44">
        <v>5</v>
      </c>
      <c r="E33" s="46">
        <v>165.38</v>
      </c>
      <c r="F33" s="46">
        <f t="shared" si="2"/>
        <v>826.9</v>
      </c>
      <c r="G33" s="102" t="s">
        <v>262</v>
      </c>
      <c r="H33" s="80"/>
      <c r="I33" s="81"/>
    </row>
    <row r="34" spans="1:9" ht="12.75">
      <c r="A34" s="95"/>
      <c r="B34" s="47" t="s">
        <v>183</v>
      </c>
      <c r="C34" s="46" t="s">
        <v>248</v>
      </c>
      <c r="D34" s="44">
        <v>8</v>
      </c>
      <c r="E34" s="46">
        <v>165.38</v>
      </c>
      <c r="F34" s="46">
        <f t="shared" si="2"/>
        <v>1323.04</v>
      </c>
      <c r="G34" s="102" t="s">
        <v>448</v>
      </c>
      <c r="H34" s="80"/>
      <c r="I34" s="81"/>
    </row>
    <row r="35" spans="1:9" ht="38.25">
      <c r="A35" s="109"/>
      <c r="B35" s="47" t="s">
        <v>153</v>
      </c>
      <c r="C35" s="46" t="s">
        <v>248</v>
      </c>
      <c r="D35" s="44">
        <v>16</v>
      </c>
      <c r="E35" s="46">
        <v>165.38</v>
      </c>
      <c r="F35" s="46">
        <f t="shared" si="2"/>
        <v>2646.08</v>
      </c>
      <c r="G35" s="102" t="s">
        <v>262</v>
      </c>
      <c r="H35" s="80"/>
      <c r="I35" s="81"/>
    </row>
    <row r="36" spans="1:9" ht="12.75">
      <c r="A36" s="109"/>
      <c r="B36" s="124" t="s">
        <v>154</v>
      </c>
      <c r="C36" s="46" t="s">
        <v>248</v>
      </c>
      <c r="D36" s="44">
        <v>12</v>
      </c>
      <c r="E36" s="46">
        <v>165.38</v>
      </c>
      <c r="F36" s="46">
        <f t="shared" si="2"/>
        <v>1984.56</v>
      </c>
      <c r="G36" s="102" t="s">
        <v>262</v>
      </c>
      <c r="H36" s="80"/>
      <c r="I36" s="81"/>
    </row>
    <row r="37" spans="1:9" ht="12.75">
      <c r="A37" s="95"/>
      <c r="B37" s="123" t="s">
        <v>155</v>
      </c>
      <c r="C37" s="46" t="s">
        <v>248</v>
      </c>
      <c r="D37" s="44">
        <v>6</v>
      </c>
      <c r="E37" s="46">
        <v>165.38</v>
      </c>
      <c r="F37" s="46">
        <f t="shared" si="2"/>
        <v>992.28</v>
      </c>
      <c r="G37" s="102" t="s">
        <v>262</v>
      </c>
      <c r="H37" s="80"/>
      <c r="I37" s="81"/>
    </row>
    <row r="38" spans="1:9" ht="12.75">
      <c r="A38" s="109"/>
      <c r="B38" s="47" t="s">
        <v>156</v>
      </c>
      <c r="C38" s="46" t="s">
        <v>248</v>
      </c>
      <c r="D38" s="44">
        <v>7</v>
      </c>
      <c r="E38" s="46">
        <v>165.38</v>
      </c>
      <c r="F38" s="46">
        <f t="shared" si="2"/>
        <v>1157.6599999999999</v>
      </c>
      <c r="G38" s="102" t="s">
        <v>262</v>
      </c>
      <c r="H38" s="80"/>
      <c r="I38" s="81"/>
    </row>
    <row r="39" spans="1:9" ht="12.75">
      <c r="A39" s="109"/>
      <c r="B39" s="124" t="s">
        <v>157</v>
      </c>
      <c r="C39" s="46" t="s">
        <v>248</v>
      </c>
      <c r="D39" s="44">
        <v>7</v>
      </c>
      <c r="E39" s="46">
        <v>165.38</v>
      </c>
      <c r="F39" s="46">
        <f t="shared" si="2"/>
        <v>1157.6599999999999</v>
      </c>
      <c r="G39" s="102" t="s">
        <v>262</v>
      </c>
      <c r="H39" s="80"/>
      <c r="I39" s="81"/>
    </row>
    <row r="40" spans="1:9" ht="12.75">
      <c r="A40" s="109"/>
      <c r="B40" s="47" t="s">
        <v>25</v>
      </c>
      <c r="C40" s="46" t="s">
        <v>248</v>
      </c>
      <c r="D40" s="44">
        <v>3</v>
      </c>
      <c r="E40" s="46">
        <v>165.38</v>
      </c>
      <c r="F40" s="46">
        <f t="shared" si="2"/>
        <v>496.14</v>
      </c>
      <c r="G40" s="102" t="s">
        <v>199</v>
      </c>
      <c r="H40" s="80"/>
      <c r="I40" s="81"/>
    </row>
    <row r="41" spans="1:9" ht="12.75">
      <c r="A41" s="95"/>
      <c r="B41" s="47" t="s">
        <v>158</v>
      </c>
      <c r="C41" s="46" t="s">
        <v>248</v>
      </c>
      <c r="D41" s="44">
        <v>3</v>
      </c>
      <c r="E41" s="46">
        <v>165.38</v>
      </c>
      <c r="F41" s="46">
        <f t="shared" si="2"/>
        <v>496.14</v>
      </c>
      <c r="G41" s="102" t="s">
        <v>262</v>
      </c>
      <c r="H41" s="80"/>
      <c r="I41" s="81"/>
    </row>
    <row r="42" spans="1:9" ht="12.75">
      <c r="A42" s="95"/>
      <c r="B42" s="47" t="s">
        <v>159</v>
      </c>
      <c r="C42" s="46" t="s">
        <v>248</v>
      </c>
      <c r="D42" s="44">
        <v>4</v>
      </c>
      <c r="E42" s="46">
        <v>165.38</v>
      </c>
      <c r="F42" s="46">
        <f t="shared" si="2"/>
        <v>661.52</v>
      </c>
      <c r="G42" s="102" t="s">
        <v>262</v>
      </c>
      <c r="H42" s="80"/>
      <c r="I42" s="81"/>
    </row>
    <row r="43" spans="1:9" ht="12.75">
      <c r="A43" s="95"/>
      <c r="B43" s="124" t="s">
        <v>160</v>
      </c>
      <c r="C43" s="46" t="s">
        <v>248</v>
      </c>
      <c r="D43" s="44">
        <v>9</v>
      </c>
      <c r="E43" s="46">
        <v>165.38</v>
      </c>
      <c r="F43" s="46">
        <f t="shared" si="2"/>
        <v>1488.42</v>
      </c>
      <c r="G43" s="102" t="s">
        <v>262</v>
      </c>
      <c r="H43" s="80"/>
      <c r="I43" s="81"/>
    </row>
    <row r="44" spans="1:9" ht="12.75">
      <c r="A44" s="95"/>
      <c r="B44" s="47" t="s">
        <v>161</v>
      </c>
      <c r="C44" s="46" t="s">
        <v>248</v>
      </c>
      <c r="D44" s="44">
        <v>2</v>
      </c>
      <c r="E44" s="46">
        <v>165.38</v>
      </c>
      <c r="F44" s="46">
        <f t="shared" si="2"/>
        <v>330.76</v>
      </c>
      <c r="G44" s="102" t="s">
        <v>262</v>
      </c>
      <c r="H44" s="80"/>
      <c r="I44" s="81"/>
    </row>
    <row r="45" spans="1:9" ht="12.75">
      <c r="A45" s="95"/>
      <c r="B45" s="47" t="s">
        <v>26</v>
      </c>
      <c r="C45" s="46" t="s">
        <v>248</v>
      </c>
      <c r="D45" s="44">
        <v>6</v>
      </c>
      <c r="E45" s="46">
        <v>165.38</v>
      </c>
      <c r="F45" s="46">
        <f t="shared" si="2"/>
        <v>992.28</v>
      </c>
      <c r="G45" s="102" t="s">
        <v>262</v>
      </c>
      <c r="H45" s="80"/>
      <c r="I45" s="81"/>
    </row>
    <row r="46" spans="1:9" ht="12.75">
      <c r="A46" s="95"/>
      <c r="B46" s="47" t="s">
        <v>162</v>
      </c>
      <c r="C46" s="46" t="s">
        <v>248</v>
      </c>
      <c r="D46" s="44">
        <v>5</v>
      </c>
      <c r="E46" s="46">
        <v>165.38</v>
      </c>
      <c r="F46" s="46">
        <f t="shared" si="2"/>
        <v>826.9</v>
      </c>
      <c r="G46" s="102" t="s">
        <v>262</v>
      </c>
      <c r="H46" s="80"/>
      <c r="I46" s="81"/>
    </row>
    <row r="47" spans="1:9" ht="12.75">
      <c r="A47" s="95"/>
      <c r="B47" s="47" t="s">
        <v>27</v>
      </c>
      <c r="C47" s="46" t="s">
        <v>248</v>
      </c>
      <c r="D47" s="44">
        <v>1</v>
      </c>
      <c r="E47" s="46">
        <v>165.38</v>
      </c>
      <c r="F47" s="46">
        <f t="shared" si="2"/>
        <v>165.38</v>
      </c>
      <c r="G47" s="102" t="s">
        <v>262</v>
      </c>
      <c r="H47" s="80"/>
      <c r="I47" s="81"/>
    </row>
    <row r="48" spans="1:9" ht="12.75">
      <c r="A48" s="109"/>
      <c r="B48" s="47" t="s">
        <v>9</v>
      </c>
      <c r="C48" s="46" t="s">
        <v>248</v>
      </c>
      <c r="D48" s="44">
        <v>1</v>
      </c>
      <c r="E48" s="46">
        <v>165.38</v>
      </c>
      <c r="F48" s="46">
        <f t="shared" si="2"/>
        <v>165.38</v>
      </c>
      <c r="G48" s="102" t="s">
        <v>199</v>
      </c>
      <c r="H48" s="80"/>
      <c r="I48" s="81"/>
    </row>
    <row r="49" spans="1:9" ht="12.75">
      <c r="A49" s="95"/>
      <c r="B49" s="47" t="s">
        <v>10</v>
      </c>
      <c r="C49" s="46" t="s">
        <v>248</v>
      </c>
      <c r="D49" s="44">
        <v>2</v>
      </c>
      <c r="E49" s="46">
        <v>165.38</v>
      </c>
      <c r="F49" s="46">
        <f t="shared" si="2"/>
        <v>330.76</v>
      </c>
      <c r="G49" s="102" t="s">
        <v>262</v>
      </c>
      <c r="H49" s="80"/>
      <c r="I49" s="81"/>
    </row>
    <row r="50" spans="1:9" ht="12.75">
      <c r="A50" s="95"/>
      <c r="B50" s="47" t="s">
        <v>163</v>
      </c>
      <c r="C50" s="46" t="s">
        <v>248</v>
      </c>
      <c r="D50" s="44">
        <v>11</v>
      </c>
      <c r="E50" s="46">
        <v>165.38</v>
      </c>
      <c r="F50" s="46">
        <f t="shared" si="2"/>
        <v>1819.1799999999998</v>
      </c>
      <c r="G50" s="102" t="s">
        <v>262</v>
      </c>
      <c r="H50" s="80"/>
      <c r="I50" s="81"/>
    </row>
    <row r="51" spans="1:9" ht="12.75">
      <c r="A51" s="95"/>
      <c r="B51" s="47" t="s">
        <v>164</v>
      </c>
      <c r="C51" s="46" t="s">
        <v>248</v>
      </c>
      <c r="D51" s="44">
        <v>2</v>
      </c>
      <c r="E51" s="46">
        <v>165.38</v>
      </c>
      <c r="F51" s="46">
        <f t="shared" si="2"/>
        <v>330.76</v>
      </c>
      <c r="G51" s="102" t="s">
        <v>262</v>
      </c>
      <c r="H51" s="80"/>
      <c r="I51" s="81"/>
    </row>
    <row r="52" spans="1:9" ht="12.75">
      <c r="A52" s="5"/>
      <c r="B52" s="5" t="s">
        <v>202</v>
      </c>
      <c r="C52" s="5" t="s">
        <v>248</v>
      </c>
      <c r="D52" s="8">
        <f>SUM(D32:D51)</f>
        <v>117</v>
      </c>
      <c r="E52" s="5"/>
      <c r="F52" s="5">
        <f>SUM(F32:F51)</f>
        <v>19349.46</v>
      </c>
      <c r="G52" s="56"/>
      <c r="H52" s="57"/>
      <c r="I52" s="58"/>
    </row>
    <row r="53" spans="1:9" ht="12.75">
      <c r="A53" s="1"/>
      <c r="B53" s="62" t="s">
        <v>252</v>
      </c>
      <c r="C53" s="63"/>
      <c r="D53" s="63"/>
      <c r="E53" s="63"/>
      <c r="F53" s="63"/>
      <c r="G53" s="63"/>
      <c r="H53" s="63"/>
      <c r="I53" s="64"/>
    </row>
    <row r="54" spans="1:9" ht="12.75">
      <c r="A54" s="110"/>
      <c r="B54" s="46" t="s">
        <v>449</v>
      </c>
      <c r="C54" s="46" t="s">
        <v>248</v>
      </c>
      <c r="D54" s="44">
        <v>1</v>
      </c>
      <c r="E54" s="46">
        <v>159.05</v>
      </c>
      <c r="F54" s="46">
        <f>D54*E54</f>
        <v>159.05</v>
      </c>
      <c r="G54" s="102" t="s">
        <v>199</v>
      </c>
      <c r="H54" s="80"/>
      <c r="I54" s="81"/>
    </row>
    <row r="55" spans="1:9" ht="12.75">
      <c r="A55" s="110"/>
      <c r="B55" s="46" t="s">
        <v>28</v>
      </c>
      <c r="C55" s="46" t="s">
        <v>248</v>
      </c>
      <c r="D55" s="44">
        <v>2</v>
      </c>
      <c r="E55" s="46">
        <v>159.05</v>
      </c>
      <c r="F55" s="46">
        <f>D55*E55</f>
        <v>318.1</v>
      </c>
      <c r="G55" s="102" t="s">
        <v>199</v>
      </c>
      <c r="H55" s="80"/>
      <c r="I55" s="81"/>
    </row>
    <row r="56" spans="1:9" ht="12.75">
      <c r="A56" s="110"/>
      <c r="B56" s="46" t="s">
        <v>29</v>
      </c>
      <c r="C56" s="46" t="s">
        <v>248</v>
      </c>
      <c r="D56" s="44">
        <v>1</v>
      </c>
      <c r="E56" s="46">
        <v>159.05</v>
      </c>
      <c r="F56" s="46">
        <f>D56*E56</f>
        <v>159.05</v>
      </c>
      <c r="G56" s="102" t="s">
        <v>199</v>
      </c>
      <c r="H56" s="80"/>
      <c r="I56" s="81"/>
    </row>
    <row r="57" spans="1:9" ht="12.75">
      <c r="A57" s="5"/>
      <c r="B57" s="5" t="s">
        <v>202</v>
      </c>
      <c r="C57" s="5" t="s">
        <v>248</v>
      </c>
      <c r="D57" s="8">
        <f>SUM(D54:D56)</f>
        <v>4</v>
      </c>
      <c r="E57" s="5"/>
      <c r="F57" s="5">
        <f>SUM(F54:F56)</f>
        <v>636.2</v>
      </c>
      <c r="G57" s="56"/>
      <c r="H57" s="57"/>
      <c r="I57" s="58"/>
    </row>
    <row r="58" spans="1:9" ht="12.75" customHeight="1">
      <c r="A58" s="1"/>
      <c r="B58" s="62" t="s">
        <v>453</v>
      </c>
      <c r="C58" s="60"/>
      <c r="D58" s="60"/>
      <c r="E58" s="60"/>
      <c r="F58" s="60"/>
      <c r="G58" s="60"/>
      <c r="H58" s="60"/>
      <c r="I58" s="61"/>
    </row>
    <row r="59" spans="1:9" ht="12.75">
      <c r="A59" s="110"/>
      <c r="B59" s="46" t="s">
        <v>30</v>
      </c>
      <c r="C59" s="46" t="s">
        <v>248</v>
      </c>
      <c r="D59" s="44">
        <v>1</v>
      </c>
      <c r="E59" s="46">
        <v>146.1</v>
      </c>
      <c r="F59" s="46">
        <f>D59*E59</f>
        <v>146.1</v>
      </c>
      <c r="G59" s="102" t="s">
        <v>199</v>
      </c>
      <c r="H59" s="80"/>
      <c r="I59" s="81"/>
    </row>
    <row r="60" spans="1:9" ht="12.75">
      <c r="A60" s="4"/>
      <c r="B60" s="5" t="s">
        <v>202</v>
      </c>
      <c r="C60" s="5" t="s">
        <v>248</v>
      </c>
      <c r="D60" s="8">
        <f>SUM(D59:D59)</f>
        <v>1</v>
      </c>
      <c r="E60" s="5"/>
      <c r="F60" s="5">
        <f>SUM(F59:F59)</f>
        <v>146.1</v>
      </c>
      <c r="G60" s="56"/>
      <c r="H60" s="57"/>
      <c r="I60" s="58"/>
    </row>
    <row r="61" spans="1:9" ht="12.75">
      <c r="A61" s="1"/>
      <c r="B61" s="62" t="s">
        <v>254</v>
      </c>
      <c r="C61" s="60"/>
      <c r="D61" s="60"/>
      <c r="E61" s="60"/>
      <c r="F61" s="60"/>
      <c r="G61" s="60"/>
      <c r="H61" s="60"/>
      <c r="I61" s="61"/>
    </row>
    <row r="62" spans="1:9" ht="12.75">
      <c r="A62" s="115"/>
      <c r="B62" s="46" t="s">
        <v>323</v>
      </c>
      <c r="C62" s="46" t="s">
        <v>248</v>
      </c>
      <c r="D62" s="44">
        <v>1</v>
      </c>
      <c r="E62" s="46">
        <v>468.63</v>
      </c>
      <c r="F62" s="46">
        <f aca="true" t="shared" si="3" ref="F62:F71">D62*E62</f>
        <v>468.63</v>
      </c>
      <c r="G62" s="102" t="s">
        <v>255</v>
      </c>
      <c r="H62" s="80"/>
      <c r="I62" s="81"/>
    </row>
    <row r="63" spans="1:9" ht="12.75">
      <c r="A63" s="115"/>
      <c r="B63" s="46" t="s">
        <v>323</v>
      </c>
      <c r="C63" s="46" t="s">
        <v>248</v>
      </c>
      <c r="D63" s="44">
        <v>2</v>
      </c>
      <c r="E63" s="46">
        <v>468.63</v>
      </c>
      <c r="F63" s="46">
        <f t="shared" si="3"/>
        <v>937.26</v>
      </c>
      <c r="G63" s="102" t="s">
        <v>256</v>
      </c>
      <c r="H63" s="80"/>
      <c r="I63" s="81"/>
    </row>
    <row r="64" spans="1:9" ht="12.75">
      <c r="A64" s="115"/>
      <c r="B64" s="46" t="s">
        <v>323</v>
      </c>
      <c r="C64" s="46" t="s">
        <v>248</v>
      </c>
      <c r="D64" s="44">
        <v>26</v>
      </c>
      <c r="E64" s="46">
        <v>468.63</v>
      </c>
      <c r="F64" s="46">
        <f t="shared" si="3"/>
        <v>12184.38</v>
      </c>
      <c r="G64" s="102" t="s">
        <v>267</v>
      </c>
      <c r="H64" s="80"/>
      <c r="I64" s="81"/>
    </row>
    <row r="65" spans="1:9" ht="13.5" customHeight="1">
      <c r="A65" s="115"/>
      <c r="B65" s="50" t="s">
        <v>354</v>
      </c>
      <c r="C65" s="46" t="s">
        <v>248</v>
      </c>
      <c r="D65" s="44">
        <v>13</v>
      </c>
      <c r="E65" s="44">
        <v>31.79</v>
      </c>
      <c r="F65" s="46">
        <f t="shared" si="3"/>
        <v>413.27</v>
      </c>
      <c r="G65" s="97"/>
      <c r="H65" s="51"/>
      <c r="I65" s="52"/>
    </row>
    <row r="66" spans="1:9" ht="13.5" customHeight="1">
      <c r="A66" s="115"/>
      <c r="B66" s="50" t="s">
        <v>356</v>
      </c>
      <c r="C66" s="46" t="s">
        <v>355</v>
      </c>
      <c r="D66" s="44">
        <v>0.1</v>
      </c>
      <c r="E66" s="44">
        <v>601.77</v>
      </c>
      <c r="F66" s="46">
        <f t="shared" si="3"/>
        <v>60.177</v>
      </c>
      <c r="G66" s="97"/>
      <c r="H66" s="51"/>
      <c r="I66" s="52"/>
    </row>
    <row r="67" spans="1:9" ht="12.75">
      <c r="A67" s="115"/>
      <c r="B67" s="46" t="s">
        <v>315</v>
      </c>
      <c r="C67" s="46" t="s">
        <v>248</v>
      </c>
      <c r="D67" s="44">
        <v>1</v>
      </c>
      <c r="E67" s="46">
        <v>468.63</v>
      </c>
      <c r="F67" s="46">
        <f t="shared" si="3"/>
        <v>468.63</v>
      </c>
      <c r="G67" s="102" t="s">
        <v>255</v>
      </c>
      <c r="H67" s="80"/>
      <c r="I67" s="81"/>
    </row>
    <row r="68" spans="1:9" ht="12.75">
      <c r="A68" s="115"/>
      <c r="B68" s="46" t="s">
        <v>315</v>
      </c>
      <c r="C68" s="46" t="s">
        <v>248</v>
      </c>
      <c r="D68" s="44">
        <v>2</v>
      </c>
      <c r="E68" s="46">
        <v>468.63</v>
      </c>
      <c r="F68" s="46">
        <f t="shared" si="3"/>
        <v>937.26</v>
      </c>
      <c r="G68" s="102" t="s">
        <v>256</v>
      </c>
      <c r="H68" s="80"/>
      <c r="I68" s="81"/>
    </row>
    <row r="69" spans="1:9" ht="12.75">
      <c r="A69" s="115"/>
      <c r="B69" s="46" t="s">
        <v>315</v>
      </c>
      <c r="C69" s="46" t="s">
        <v>248</v>
      </c>
      <c r="D69" s="44">
        <v>30</v>
      </c>
      <c r="E69" s="46">
        <v>468.63</v>
      </c>
      <c r="F69" s="46">
        <f t="shared" si="3"/>
        <v>14058.9</v>
      </c>
      <c r="G69" s="102" t="s">
        <v>267</v>
      </c>
      <c r="H69" s="80"/>
      <c r="I69" s="81"/>
    </row>
    <row r="70" spans="1:9" ht="13.5" customHeight="1">
      <c r="A70" s="115"/>
      <c r="B70" s="50" t="s">
        <v>354</v>
      </c>
      <c r="C70" s="46" t="s">
        <v>248</v>
      </c>
      <c r="D70" s="44">
        <v>15</v>
      </c>
      <c r="E70" s="44">
        <v>31.79</v>
      </c>
      <c r="F70" s="46">
        <f t="shared" si="3"/>
        <v>476.84999999999997</v>
      </c>
      <c r="G70" s="97"/>
      <c r="H70" s="51"/>
      <c r="I70" s="52"/>
    </row>
    <row r="71" spans="1:9" ht="13.5" customHeight="1">
      <c r="A71" s="115"/>
      <c r="B71" s="50" t="s">
        <v>356</v>
      </c>
      <c r="C71" s="46" t="s">
        <v>355</v>
      </c>
      <c r="D71" s="44">
        <v>0.1</v>
      </c>
      <c r="E71" s="44">
        <v>601.77</v>
      </c>
      <c r="F71" s="46">
        <f t="shared" si="3"/>
        <v>60.177</v>
      </c>
      <c r="G71" s="97"/>
      <c r="H71" s="51"/>
      <c r="I71" s="52"/>
    </row>
    <row r="72" spans="1:9" ht="12.75">
      <c r="A72" s="5"/>
      <c r="B72" s="5" t="s">
        <v>202</v>
      </c>
      <c r="C72" s="5" t="s">
        <v>248</v>
      </c>
      <c r="D72" s="8">
        <f>D69+D68+D67+D64+D63+D62</f>
        <v>62</v>
      </c>
      <c r="E72" s="5"/>
      <c r="F72" s="18">
        <f>SUM(F62:F71)</f>
        <v>30065.533999999996</v>
      </c>
      <c r="G72" s="56"/>
      <c r="H72" s="57"/>
      <c r="I72" s="58"/>
    </row>
    <row r="73" spans="1:9" ht="12.75">
      <c r="A73" s="6"/>
      <c r="B73" s="6" t="s">
        <v>257</v>
      </c>
      <c r="C73" s="6"/>
      <c r="D73" s="6"/>
      <c r="E73" s="6"/>
      <c r="F73" s="17">
        <f>F72+F57+F52+F30+F22+F60</f>
        <v>68559.294</v>
      </c>
      <c r="G73" s="53"/>
      <c r="H73" s="54"/>
      <c r="I73" s="55"/>
    </row>
    <row r="76" spans="2:8" ht="12.75">
      <c r="B76" s="9" t="s">
        <v>258</v>
      </c>
      <c r="C76" s="9"/>
      <c r="D76" s="9"/>
      <c r="E76" s="9"/>
      <c r="F76" s="9"/>
      <c r="G76" s="9"/>
      <c r="H76" s="9"/>
    </row>
    <row r="77" spans="2:8" ht="12.75">
      <c r="B77" s="9" t="s">
        <v>259</v>
      </c>
      <c r="C77" s="9"/>
      <c r="D77" s="9"/>
      <c r="E77" s="9"/>
      <c r="F77" s="9"/>
      <c r="G77" s="9" t="s">
        <v>260</v>
      </c>
      <c r="H77" s="9"/>
    </row>
  </sheetData>
  <sheetProtection/>
  <mergeCells count="57">
    <mergeCell ref="G60:I60"/>
    <mergeCell ref="G59:I59"/>
    <mergeCell ref="G37:I37"/>
    <mergeCell ref="G38:I38"/>
    <mergeCell ref="G49:I49"/>
    <mergeCell ref="G56:I56"/>
    <mergeCell ref="B58:I58"/>
    <mergeCell ref="G55:I55"/>
    <mergeCell ref="G57:I57"/>
    <mergeCell ref="G48:I48"/>
    <mergeCell ref="G73:I73"/>
    <mergeCell ref="G72:I72"/>
    <mergeCell ref="B61:I61"/>
    <mergeCell ref="G68:I68"/>
    <mergeCell ref="G69:I69"/>
    <mergeCell ref="G67:I67"/>
    <mergeCell ref="G64:I64"/>
    <mergeCell ref="G62:I62"/>
    <mergeCell ref="G63:I63"/>
    <mergeCell ref="G22:I22"/>
    <mergeCell ref="B23:I23"/>
    <mergeCell ref="A1:I1"/>
    <mergeCell ref="A2:I2"/>
    <mergeCell ref="A3:I3"/>
    <mergeCell ref="B7:I7"/>
    <mergeCell ref="G4:I4"/>
    <mergeCell ref="G5:I5"/>
    <mergeCell ref="G6:I6"/>
    <mergeCell ref="G19:I19"/>
    <mergeCell ref="G54:I54"/>
    <mergeCell ref="B53:I53"/>
    <mergeCell ref="G45:I45"/>
    <mergeCell ref="G47:I47"/>
    <mergeCell ref="G46:I46"/>
    <mergeCell ref="G50:I50"/>
    <mergeCell ref="G52:I52"/>
    <mergeCell ref="G51:I51"/>
    <mergeCell ref="G27:I27"/>
    <mergeCell ref="G43:I43"/>
    <mergeCell ref="G36:I36"/>
    <mergeCell ref="G40:I40"/>
    <mergeCell ref="G41:I41"/>
    <mergeCell ref="G35:I35"/>
    <mergeCell ref="G30:I30"/>
    <mergeCell ref="B31:I31"/>
    <mergeCell ref="G39:I39"/>
    <mergeCell ref="G42:I42"/>
    <mergeCell ref="G26:I26"/>
    <mergeCell ref="G44:I44"/>
    <mergeCell ref="G8:I8"/>
    <mergeCell ref="G24:I24"/>
    <mergeCell ref="G33:I33"/>
    <mergeCell ref="G34:I34"/>
    <mergeCell ref="G28:I28"/>
    <mergeCell ref="G25:I25"/>
    <mergeCell ref="G29:I29"/>
    <mergeCell ref="G32:I32"/>
  </mergeCells>
  <printOptions/>
  <pageMargins left="0.21" right="0.18" top="0.22" bottom="0.25" header="0.2" footer="0.2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76"/>
  <sheetViews>
    <sheetView zoomScalePageLayoutView="0" workbookViewId="0" topLeftCell="A1">
      <selection activeCell="J1" sqref="J1:M16384"/>
    </sheetView>
  </sheetViews>
  <sheetFormatPr defaultColWidth="9.140625" defaultRowHeight="12.75"/>
  <cols>
    <col min="1" max="1" width="6.42187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719</v>
      </c>
      <c r="B2" s="66"/>
      <c r="C2" s="66"/>
      <c r="D2" s="66"/>
      <c r="E2" s="66"/>
      <c r="F2" s="66"/>
      <c r="G2" s="66"/>
      <c r="H2" s="66"/>
      <c r="I2" s="67"/>
    </row>
    <row r="3" spans="1:9" ht="12.75">
      <c r="A3" s="68" t="s">
        <v>185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"/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</row>
    <row r="5" spans="1:9" ht="12.75">
      <c r="A5" s="6"/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4.25" customHeight="1">
      <c r="A6" s="2"/>
      <c r="B6" s="116" t="s">
        <v>196</v>
      </c>
      <c r="C6" s="99"/>
      <c r="D6" s="99"/>
      <c r="E6" s="99"/>
      <c r="F6" s="99"/>
      <c r="G6" s="117"/>
      <c r="H6" s="118"/>
      <c r="I6" s="119"/>
    </row>
    <row r="7" spans="1:9" ht="12.75">
      <c r="A7" s="2"/>
      <c r="B7" s="79" t="s">
        <v>197</v>
      </c>
      <c r="C7" s="103"/>
      <c r="D7" s="103"/>
      <c r="E7" s="103"/>
      <c r="F7" s="103"/>
      <c r="G7" s="103"/>
      <c r="H7" s="103"/>
      <c r="I7" s="104"/>
    </row>
    <row r="8" spans="1:9" s="13" customFormat="1" ht="12.75">
      <c r="A8" s="35"/>
      <c r="B8" s="48" t="s">
        <v>751</v>
      </c>
      <c r="C8" s="46" t="s">
        <v>198</v>
      </c>
      <c r="D8" s="96">
        <v>0.4</v>
      </c>
      <c r="E8" s="46">
        <v>212</v>
      </c>
      <c r="F8" s="46">
        <f aca="true" t="shared" si="0" ref="F8:F17">D8*E8</f>
        <v>84.80000000000001</v>
      </c>
      <c r="G8" s="97" t="s">
        <v>264</v>
      </c>
      <c r="H8" s="51"/>
      <c r="I8" s="52"/>
    </row>
    <row r="9" spans="1:9" s="13" customFormat="1" ht="12.75">
      <c r="A9" s="35"/>
      <c r="B9" s="48" t="s">
        <v>753</v>
      </c>
      <c r="C9" s="46" t="s">
        <v>198</v>
      </c>
      <c r="D9" s="96">
        <v>0.5</v>
      </c>
      <c r="E9" s="46">
        <v>212</v>
      </c>
      <c r="F9" s="46">
        <f t="shared" si="0"/>
        <v>106</v>
      </c>
      <c r="G9" s="97" t="s">
        <v>264</v>
      </c>
      <c r="H9" s="51"/>
      <c r="I9" s="52"/>
    </row>
    <row r="10" spans="1:9" ht="12.75">
      <c r="A10" s="34"/>
      <c r="B10" s="49" t="s">
        <v>761</v>
      </c>
      <c r="C10" s="46" t="s">
        <v>198</v>
      </c>
      <c r="D10" s="96">
        <v>8</v>
      </c>
      <c r="E10" s="46">
        <v>212</v>
      </c>
      <c r="F10" s="46">
        <f t="shared" si="0"/>
        <v>1696</v>
      </c>
      <c r="G10" s="97" t="s">
        <v>264</v>
      </c>
      <c r="H10" s="51"/>
      <c r="I10" s="52"/>
    </row>
    <row r="11" spans="1:9" s="13" customFormat="1" ht="12.75">
      <c r="A11" s="34"/>
      <c r="B11" s="48" t="s">
        <v>747</v>
      </c>
      <c r="C11" s="46" t="s">
        <v>198</v>
      </c>
      <c r="D11" s="96">
        <v>1</v>
      </c>
      <c r="E11" s="46">
        <v>212</v>
      </c>
      <c r="F11" s="46">
        <f t="shared" si="0"/>
        <v>212</v>
      </c>
      <c r="G11" s="97" t="s">
        <v>264</v>
      </c>
      <c r="H11" s="51"/>
      <c r="I11" s="52"/>
    </row>
    <row r="12" spans="1:9" ht="12.75">
      <c r="A12" s="34"/>
      <c r="B12" s="48" t="s">
        <v>739</v>
      </c>
      <c r="C12" s="46" t="s">
        <v>198</v>
      </c>
      <c r="D12" s="96">
        <v>3</v>
      </c>
      <c r="E12" s="46">
        <v>212</v>
      </c>
      <c r="F12" s="46">
        <f t="shared" si="0"/>
        <v>636</v>
      </c>
      <c r="G12" s="97" t="s">
        <v>736</v>
      </c>
      <c r="H12" s="51"/>
      <c r="I12" s="52"/>
    </row>
    <row r="13" spans="1:9" ht="12.75">
      <c r="A13" s="34"/>
      <c r="B13" s="48" t="s">
        <v>737</v>
      </c>
      <c r="C13" s="46" t="s">
        <v>198</v>
      </c>
      <c r="D13" s="96">
        <v>5</v>
      </c>
      <c r="E13" s="46">
        <v>212</v>
      </c>
      <c r="F13" s="46">
        <f t="shared" si="0"/>
        <v>1060</v>
      </c>
      <c r="G13" s="98" t="s">
        <v>738</v>
      </c>
      <c r="H13" s="51"/>
      <c r="I13" s="52"/>
    </row>
    <row r="14" spans="1:9" ht="12.75">
      <c r="A14" s="34"/>
      <c r="B14" s="48" t="s">
        <v>735</v>
      </c>
      <c r="C14" s="46" t="s">
        <v>198</v>
      </c>
      <c r="D14" s="96">
        <v>4</v>
      </c>
      <c r="E14" s="46">
        <v>212</v>
      </c>
      <c r="F14" s="46">
        <f t="shared" si="0"/>
        <v>848</v>
      </c>
      <c r="G14" s="98" t="s">
        <v>736</v>
      </c>
      <c r="H14" s="51"/>
      <c r="I14" s="52"/>
    </row>
    <row r="15" spans="1:9" ht="12.75">
      <c r="A15" s="34"/>
      <c r="B15" s="48" t="s">
        <v>726</v>
      </c>
      <c r="C15" s="46" t="s">
        <v>198</v>
      </c>
      <c r="D15" s="96">
        <v>1.5</v>
      </c>
      <c r="E15" s="46">
        <v>212</v>
      </c>
      <c r="F15" s="46">
        <f t="shared" si="0"/>
        <v>318</v>
      </c>
      <c r="G15" s="98" t="s">
        <v>557</v>
      </c>
      <c r="H15" s="51"/>
      <c r="I15" s="52"/>
    </row>
    <row r="16" spans="1:9" ht="12.75">
      <c r="A16" s="34"/>
      <c r="B16" s="48" t="s">
        <v>727</v>
      </c>
      <c r="C16" s="46" t="s">
        <v>198</v>
      </c>
      <c r="D16" s="96">
        <v>72</v>
      </c>
      <c r="E16" s="46">
        <v>212</v>
      </c>
      <c r="F16" s="46">
        <f t="shared" si="0"/>
        <v>15264</v>
      </c>
      <c r="G16" s="98" t="s">
        <v>728</v>
      </c>
      <c r="H16" s="51"/>
      <c r="I16" s="52"/>
    </row>
    <row r="17" spans="1:9" ht="25.5">
      <c r="A17" s="34"/>
      <c r="B17" s="48" t="s">
        <v>733</v>
      </c>
      <c r="C17" s="46" t="s">
        <v>198</v>
      </c>
      <c r="D17" s="96">
        <v>4.3</v>
      </c>
      <c r="E17" s="46">
        <v>212</v>
      </c>
      <c r="F17" s="46">
        <f t="shared" si="0"/>
        <v>911.5999999999999</v>
      </c>
      <c r="G17" s="97" t="s">
        <v>734</v>
      </c>
      <c r="H17" s="51"/>
      <c r="I17" s="52"/>
    </row>
    <row r="18" spans="1:9" ht="12.75">
      <c r="A18" s="4"/>
      <c r="B18" s="5" t="s">
        <v>202</v>
      </c>
      <c r="C18" s="5" t="s">
        <v>198</v>
      </c>
      <c r="D18" s="26">
        <f>SUM(D8:D17)</f>
        <v>99.7</v>
      </c>
      <c r="E18" s="5"/>
      <c r="F18" s="18">
        <f>SUM(F8:F17)</f>
        <v>21136.399999999998</v>
      </c>
      <c r="G18" s="76"/>
      <c r="H18" s="77"/>
      <c r="I18" s="78"/>
    </row>
    <row r="19" spans="1:9" ht="12.75">
      <c r="A19" s="1"/>
      <c r="B19" s="62" t="s">
        <v>250</v>
      </c>
      <c r="C19" s="63"/>
      <c r="D19" s="63"/>
      <c r="E19" s="63"/>
      <c r="F19" s="63"/>
      <c r="G19" s="63"/>
      <c r="H19" s="63"/>
      <c r="I19" s="64"/>
    </row>
    <row r="20" spans="1:9" ht="12.75">
      <c r="A20" s="95"/>
      <c r="B20" s="48" t="s">
        <v>765</v>
      </c>
      <c r="C20" s="46" t="s">
        <v>248</v>
      </c>
      <c r="D20" s="44">
        <v>1</v>
      </c>
      <c r="E20" s="12">
        <v>538.85</v>
      </c>
      <c r="F20" s="1">
        <f>D20*E20</f>
        <v>538.85</v>
      </c>
      <c r="G20" s="14" t="s">
        <v>262</v>
      </c>
      <c r="H20" s="15"/>
      <c r="I20" s="16"/>
    </row>
    <row r="21" spans="1:9" ht="12.75">
      <c r="A21" s="95"/>
      <c r="B21" s="48" t="s">
        <v>750</v>
      </c>
      <c r="C21" s="46" t="s">
        <v>248</v>
      </c>
      <c r="D21" s="44">
        <v>1</v>
      </c>
      <c r="E21" s="12">
        <v>538.85</v>
      </c>
      <c r="F21" s="1">
        <f>D21*E21</f>
        <v>538.85</v>
      </c>
      <c r="G21" s="14" t="s">
        <v>262</v>
      </c>
      <c r="H21" s="15"/>
      <c r="I21" s="16"/>
    </row>
    <row r="22" spans="1:9" ht="12.75">
      <c r="A22" s="95"/>
      <c r="B22" s="48" t="s">
        <v>755</v>
      </c>
      <c r="C22" s="46" t="s">
        <v>248</v>
      </c>
      <c r="D22" s="44">
        <v>3</v>
      </c>
      <c r="E22" s="12">
        <v>538.85</v>
      </c>
      <c r="F22" s="1">
        <f>D22*E22</f>
        <v>1616.5500000000002</v>
      </c>
      <c r="G22" s="14" t="s">
        <v>262</v>
      </c>
      <c r="H22" s="15"/>
      <c r="I22" s="16"/>
    </row>
    <row r="23" spans="1:9" ht="12.75">
      <c r="A23" s="5"/>
      <c r="B23" s="5" t="s">
        <v>202</v>
      </c>
      <c r="C23" s="5" t="s">
        <v>248</v>
      </c>
      <c r="D23" s="8">
        <f>SUM(D20:D22)</f>
        <v>5</v>
      </c>
      <c r="E23" s="5"/>
      <c r="F23" s="5">
        <f>SUM(F20:F22)</f>
        <v>2694.25</v>
      </c>
      <c r="G23" s="56"/>
      <c r="H23" s="57"/>
      <c r="I23" s="58"/>
    </row>
    <row r="24" spans="1:9" ht="12.75">
      <c r="A24" s="1"/>
      <c r="B24" s="62" t="s">
        <v>268</v>
      </c>
      <c r="C24" s="63"/>
      <c r="D24" s="63"/>
      <c r="E24" s="63"/>
      <c r="F24" s="63"/>
      <c r="G24" s="63"/>
      <c r="H24" s="63"/>
      <c r="I24" s="64"/>
    </row>
    <row r="25" spans="1:9" ht="12.75">
      <c r="A25" s="37"/>
      <c r="B25" s="48" t="s">
        <v>749</v>
      </c>
      <c r="C25" s="1" t="s">
        <v>248</v>
      </c>
      <c r="D25" s="7">
        <v>1</v>
      </c>
      <c r="E25" s="12">
        <v>423.53</v>
      </c>
      <c r="F25" s="1">
        <f>D25*E25</f>
        <v>423.53</v>
      </c>
      <c r="G25" s="24" t="s">
        <v>262</v>
      </c>
      <c r="H25" s="15"/>
      <c r="I25" s="16"/>
    </row>
    <row r="26" spans="1:9" ht="12.75">
      <c r="A26" s="5"/>
      <c r="B26" s="5" t="s">
        <v>202</v>
      </c>
      <c r="C26" s="5" t="s">
        <v>248</v>
      </c>
      <c r="D26" s="8">
        <f>SUM(D25:D25)</f>
        <v>1</v>
      </c>
      <c r="E26" s="5"/>
      <c r="F26" s="5">
        <f>SUM(F25:F25)</f>
        <v>423.53</v>
      </c>
      <c r="G26" s="56"/>
      <c r="H26" s="57"/>
      <c r="I26" s="58"/>
    </row>
    <row r="27" spans="1:9" ht="12.75">
      <c r="A27" s="1"/>
      <c r="B27" s="62" t="s">
        <v>251</v>
      </c>
      <c r="C27" s="63"/>
      <c r="D27" s="63"/>
      <c r="E27" s="63"/>
      <c r="F27" s="63"/>
      <c r="G27" s="63"/>
      <c r="H27" s="63"/>
      <c r="I27" s="64"/>
    </row>
    <row r="28" spans="1:9" ht="18.75" customHeight="1">
      <c r="A28" s="109"/>
      <c r="B28" s="48" t="s">
        <v>748</v>
      </c>
      <c r="C28" s="46" t="s">
        <v>248</v>
      </c>
      <c r="D28" s="44">
        <v>2</v>
      </c>
      <c r="E28" s="46">
        <v>165.38</v>
      </c>
      <c r="F28" s="46">
        <f aca="true" t="shared" si="1" ref="F28:F45">D28*E28</f>
        <v>330.76</v>
      </c>
      <c r="G28" s="102" t="s">
        <v>262</v>
      </c>
      <c r="H28" s="80"/>
      <c r="I28" s="81"/>
    </row>
    <row r="29" spans="1:9" ht="12.75">
      <c r="A29" s="109"/>
      <c r="B29" s="48" t="s">
        <v>767</v>
      </c>
      <c r="C29" s="46" t="s">
        <v>248</v>
      </c>
      <c r="D29" s="44">
        <v>2</v>
      </c>
      <c r="E29" s="46">
        <v>165.38</v>
      </c>
      <c r="F29" s="46">
        <f t="shared" si="1"/>
        <v>330.76</v>
      </c>
      <c r="G29" s="102" t="s">
        <v>262</v>
      </c>
      <c r="H29" s="80"/>
      <c r="I29" s="81"/>
    </row>
    <row r="30" spans="1:9" ht="12.75">
      <c r="A30" s="109"/>
      <c r="B30" s="48" t="s">
        <v>766</v>
      </c>
      <c r="C30" s="46" t="s">
        <v>248</v>
      </c>
      <c r="D30" s="44">
        <v>6</v>
      </c>
      <c r="E30" s="46">
        <v>165.38</v>
      </c>
      <c r="F30" s="46">
        <f t="shared" si="1"/>
        <v>992.28</v>
      </c>
      <c r="G30" s="102" t="s">
        <v>262</v>
      </c>
      <c r="H30" s="80"/>
      <c r="I30" s="81"/>
    </row>
    <row r="31" spans="1:9" ht="12.75">
      <c r="A31" s="109"/>
      <c r="B31" s="48" t="s">
        <v>759</v>
      </c>
      <c r="C31" s="46" t="s">
        <v>248</v>
      </c>
      <c r="D31" s="44">
        <v>4</v>
      </c>
      <c r="E31" s="46">
        <v>165.38</v>
      </c>
      <c r="F31" s="46">
        <f>D31*E31</f>
        <v>661.52</v>
      </c>
      <c r="G31" s="102" t="s">
        <v>262</v>
      </c>
      <c r="H31" s="80"/>
      <c r="I31" s="81"/>
    </row>
    <row r="32" spans="1:9" ht="12.75">
      <c r="A32" s="109"/>
      <c r="B32" s="48" t="s">
        <v>768</v>
      </c>
      <c r="C32" s="46" t="s">
        <v>248</v>
      </c>
      <c r="D32" s="44">
        <v>4</v>
      </c>
      <c r="E32" s="46">
        <v>165.38</v>
      </c>
      <c r="F32" s="46">
        <f t="shared" si="1"/>
        <v>661.52</v>
      </c>
      <c r="G32" s="102" t="s">
        <v>262</v>
      </c>
      <c r="H32" s="80"/>
      <c r="I32" s="81"/>
    </row>
    <row r="33" spans="1:9" ht="12.75">
      <c r="A33" s="95"/>
      <c r="B33" s="48" t="s">
        <v>752</v>
      </c>
      <c r="C33" s="46" t="s">
        <v>248</v>
      </c>
      <c r="D33" s="44">
        <v>2</v>
      </c>
      <c r="E33" s="46">
        <v>165.38</v>
      </c>
      <c r="F33" s="46">
        <f t="shared" si="1"/>
        <v>330.76</v>
      </c>
      <c r="G33" s="102" t="s">
        <v>262</v>
      </c>
      <c r="H33" s="80"/>
      <c r="I33" s="81"/>
    </row>
    <row r="34" spans="1:9" ht="12.75">
      <c r="A34" s="95"/>
      <c r="B34" s="48" t="s">
        <v>763</v>
      </c>
      <c r="C34" s="46" t="s">
        <v>248</v>
      </c>
      <c r="D34" s="44">
        <v>1</v>
      </c>
      <c r="E34" s="46">
        <v>165.38</v>
      </c>
      <c r="F34" s="46">
        <f>D34*E34</f>
        <v>165.38</v>
      </c>
      <c r="G34" s="102" t="s">
        <v>262</v>
      </c>
      <c r="H34" s="80"/>
      <c r="I34" s="81"/>
    </row>
    <row r="35" spans="1:9" ht="12.75">
      <c r="A35" s="95"/>
      <c r="B35" s="48" t="s">
        <v>754</v>
      </c>
      <c r="C35" s="46" t="s">
        <v>248</v>
      </c>
      <c r="D35" s="44">
        <v>2</v>
      </c>
      <c r="E35" s="46">
        <v>165.38</v>
      </c>
      <c r="F35" s="46">
        <f t="shared" si="1"/>
        <v>330.76</v>
      </c>
      <c r="G35" s="102" t="s">
        <v>262</v>
      </c>
      <c r="H35" s="80"/>
      <c r="I35" s="81"/>
    </row>
    <row r="36" spans="1:9" ht="12.75">
      <c r="A36" s="95"/>
      <c r="B36" s="48" t="s">
        <v>756</v>
      </c>
      <c r="C36" s="46" t="s">
        <v>248</v>
      </c>
      <c r="D36" s="44">
        <v>2</v>
      </c>
      <c r="E36" s="46">
        <v>165.38</v>
      </c>
      <c r="F36" s="46">
        <f>D36*E36</f>
        <v>330.76</v>
      </c>
      <c r="G36" s="102" t="s">
        <v>262</v>
      </c>
      <c r="H36" s="80"/>
      <c r="I36" s="81"/>
    </row>
    <row r="37" spans="1:9" ht="12.75">
      <c r="A37" s="95"/>
      <c r="B37" s="48" t="s">
        <v>764</v>
      </c>
      <c r="C37" s="46" t="s">
        <v>248</v>
      </c>
      <c r="D37" s="44">
        <v>1</v>
      </c>
      <c r="E37" s="46">
        <v>165.38</v>
      </c>
      <c r="F37" s="46">
        <f t="shared" si="1"/>
        <v>165.38</v>
      </c>
      <c r="G37" s="102" t="s">
        <v>262</v>
      </c>
      <c r="H37" s="80"/>
      <c r="I37" s="81"/>
    </row>
    <row r="38" spans="1:9" ht="12.75">
      <c r="A38" s="95"/>
      <c r="B38" s="49" t="s">
        <v>757</v>
      </c>
      <c r="C38" s="46" t="s">
        <v>248</v>
      </c>
      <c r="D38" s="44">
        <v>2</v>
      </c>
      <c r="E38" s="46">
        <v>165.38</v>
      </c>
      <c r="F38" s="46">
        <f t="shared" si="1"/>
        <v>330.76</v>
      </c>
      <c r="G38" s="102" t="s">
        <v>262</v>
      </c>
      <c r="H38" s="80"/>
      <c r="I38" s="81"/>
    </row>
    <row r="39" spans="1:9" ht="12.75">
      <c r="A39" s="95"/>
      <c r="B39" s="48" t="s">
        <v>762</v>
      </c>
      <c r="C39" s="46" t="s">
        <v>248</v>
      </c>
      <c r="D39" s="44">
        <v>2</v>
      </c>
      <c r="E39" s="46">
        <v>165.38</v>
      </c>
      <c r="F39" s="46">
        <f t="shared" si="1"/>
        <v>330.76</v>
      </c>
      <c r="G39" s="102" t="s">
        <v>262</v>
      </c>
      <c r="H39" s="80"/>
      <c r="I39" s="81"/>
    </row>
    <row r="40" spans="1:9" ht="12.75">
      <c r="A40" s="95"/>
      <c r="B40" s="48" t="s">
        <v>758</v>
      </c>
      <c r="C40" s="46" t="s">
        <v>248</v>
      </c>
      <c r="D40" s="44">
        <v>1</v>
      </c>
      <c r="E40" s="46">
        <v>165.38</v>
      </c>
      <c r="F40" s="46">
        <f t="shared" si="1"/>
        <v>165.38</v>
      </c>
      <c r="G40" s="102" t="s">
        <v>262</v>
      </c>
      <c r="H40" s="80"/>
      <c r="I40" s="81"/>
    </row>
    <row r="41" spans="1:9" ht="12.75">
      <c r="A41" s="109"/>
      <c r="B41" s="49" t="s">
        <v>716</v>
      </c>
      <c r="C41" s="46" t="s">
        <v>248</v>
      </c>
      <c r="D41" s="44">
        <v>1</v>
      </c>
      <c r="E41" s="46">
        <v>165.38</v>
      </c>
      <c r="F41" s="46">
        <f t="shared" si="1"/>
        <v>165.38</v>
      </c>
      <c r="G41" s="120" t="s">
        <v>262</v>
      </c>
      <c r="H41" s="51"/>
      <c r="I41" s="52"/>
    </row>
    <row r="42" spans="1:9" ht="12.75">
      <c r="A42" s="95"/>
      <c r="B42" s="48" t="s">
        <v>742</v>
      </c>
      <c r="C42" s="46" t="s">
        <v>248</v>
      </c>
      <c r="D42" s="44">
        <v>1</v>
      </c>
      <c r="E42" s="46">
        <v>165.38</v>
      </c>
      <c r="F42" s="46">
        <f t="shared" si="1"/>
        <v>165.38</v>
      </c>
      <c r="G42" s="102" t="s">
        <v>262</v>
      </c>
      <c r="H42" s="80"/>
      <c r="I42" s="81"/>
    </row>
    <row r="43" spans="1:9" ht="12.75">
      <c r="A43" s="109"/>
      <c r="B43" s="48" t="s">
        <v>746</v>
      </c>
      <c r="C43" s="46" t="s">
        <v>248</v>
      </c>
      <c r="D43" s="44">
        <v>3</v>
      </c>
      <c r="E43" s="46">
        <v>165.38</v>
      </c>
      <c r="F43" s="46">
        <f t="shared" si="1"/>
        <v>496.14</v>
      </c>
      <c r="G43" s="102" t="s">
        <v>262</v>
      </c>
      <c r="H43" s="80"/>
      <c r="I43" s="81"/>
    </row>
    <row r="44" spans="1:9" ht="12.75">
      <c r="A44" s="109"/>
      <c r="B44" s="48" t="s">
        <v>730</v>
      </c>
      <c r="C44" s="46" t="s">
        <v>248</v>
      </c>
      <c r="D44" s="44">
        <v>1</v>
      </c>
      <c r="E44" s="46">
        <v>165.38</v>
      </c>
      <c r="F44" s="46">
        <f t="shared" si="1"/>
        <v>165.38</v>
      </c>
      <c r="G44" s="102" t="s">
        <v>201</v>
      </c>
      <c r="H44" s="80"/>
      <c r="I44" s="81"/>
    </row>
    <row r="45" spans="1:9" ht="12.75">
      <c r="A45" s="109"/>
      <c r="B45" s="48" t="s">
        <v>721</v>
      </c>
      <c r="C45" s="46" t="s">
        <v>248</v>
      </c>
      <c r="D45" s="44">
        <v>1</v>
      </c>
      <c r="E45" s="46">
        <v>165.38</v>
      </c>
      <c r="F45" s="46">
        <f t="shared" si="1"/>
        <v>165.38</v>
      </c>
      <c r="G45" s="102" t="s">
        <v>262</v>
      </c>
      <c r="H45" s="80"/>
      <c r="I45" s="81"/>
    </row>
    <row r="46" spans="1:9" ht="12.75">
      <c r="A46" s="5"/>
      <c r="B46" s="5" t="s">
        <v>202</v>
      </c>
      <c r="C46" s="5" t="s">
        <v>248</v>
      </c>
      <c r="D46" s="8">
        <f>SUM(D28:D45)</f>
        <v>38</v>
      </c>
      <c r="E46" s="5"/>
      <c r="F46" s="5">
        <f>SUM(F28:F45)</f>
        <v>6284.440000000001</v>
      </c>
      <c r="G46" s="56"/>
      <c r="H46" s="57"/>
      <c r="I46" s="58"/>
    </row>
    <row r="47" spans="1:9" ht="12.75">
      <c r="A47" s="1"/>
      <c r="B47" s="62" t="s">
        <v>252</v>
      </c>
      <c r="C47" s="63"/>
      <c r="D47" s="63"/>
      <c r="E47" s="63"/>
      <c r="F47" s="63"/>
      <c r="G47" s="63"/>
      <c r="H47" s="63"/>
      <c r="I47" s="64"/>
    </row>
    <row r="48" spans="1:9" ht="12.75">
      <c r="A48" s="110"/>
      <c r="B48" s="48" t="s">
        <v>726</v>
      </c>
      <c r="C48" s="46" t="s">
        <v>248</v>
      </c>
      <c r="D48" s="44">
        <v>2</v>
      </c>
      <c r="E48" s="46">
        <v>159.05</v>
      </c>
      <c r="F48" s="46">
        <f aca="true" t="shared" si="2" ref="F48:F58">D48*E48</f>
        <v>318.1</v>
      </c>
      <c r="G48" s="102" t="s">
        <v>610</v>
      </c>
      <c r="H48" s="80"/>
      <c r="I48" s="81"/>
    </row>
    <row r="49" spans="1:9" ht="12.75">
      <c r="A49" s="110"/>
      <c r="B49" s="48" t="s">
        <v>519</v>
      </c>
      <c r="C49" s="46" t="s">
        <v>248</v>
      </c>
      <c r="D49" s="44">
        <v>5</v>
      </c>
      <c r="E49" s="46">
        <v>159.05</v>
      </c>
      <c r="F49" s="46">
        <f t="shared" si="2"/>
        <v>795.25</v>
      </c>
      <c r="G49" s="102" t="s">
        <v>351</v>
      </c>
      <c r="H49" s="80"/>
      <c r="I49" s="81"/>
    </row>
    <row r="50" spans="1:9" ht="12.75">
      <c r="A50" s="110"/>
      <c r="B50" s="48" t="s">
        <v>744</v>
      </c>
      <c r="C50" s="46" t="s">
        <v>248</v>
      </c>
      <c r="D50" s="44">
        <v>1</v>
      </c>
      <c r="E50" s="46">
        <v>159.05</v>
      </c>
      <c r="F50" s="46">
        <f t="shared" si="2"/>
        <v>159.05</v>
      </c>
      <c r="G50" s="102" t="s">
        <v>351</v>
      </c>
      <c r="H50" s="80"/>
      <c r="I50" s="81"/>
    </row>
    <row r="51" spans="1:9" ht="12.75">
      <c r="A51" s="110"/>
      <c r="B51" s="48" t="s">
        <v>741</v>
      </c>
      <c r="C51" s="46" t="s">
        <v>248</v>
      </c>
      <c r="D51" s="44">
        <v>2</v>
      </c>
      <c r="E51" s="46">
        <v>159.05</v>
      </c>
      <c r="F51" s="46">
        <f>D51*E51</f>
        <v>318.1</v>
      </c>
      <c r="G51" s="102" t="s">
        <v>199</v>
      </c>
      <c r="H51" s="80"/>
      <c r="I51" s="81"/>
    </row>
    <row r="52" spans="1:9" ht="12.75">
      <c r="A52" s="110"/>
      <c r="B52" s="48" t="s">
        <v>723</v>
      </c>
      <c r="C52" s="46" t="s">
        <v>248</v>
      </c>
      <c r="D52" s="44">
        <v>4</v>
      </c>
      <c r="E52" s="46">
        <v>159.05</v>
      </c>
      <c r="F52" s="46">
        <f t="shared" si="2"/>
        <v>636.2</v>
      </c>
      <c r="G52" s="102" t="s">
        <v>610</v>
      </c>
      <c r="H52" s="80"/>
      <c r="I52" s="81"/>
    </row>
    <row r="53" spans="1:9" ht="12.75">
      <c r="A53" s="110"/>
      <c r="B53" s="48" t="s">
        <v>743</v>
      </c>
      <c r="C53" s="46" t="s">
        <v>248</v>
      </c>
      <c r="D53" s="44">
        <v>3</v>
      </c>
      <c r="E53" s="46">
        <v>159.05</v>
      </c>
      <c r="F53" s="46">
        <f t="shared" si="2"/>
        <v>477.15000000000003</v>
      </c>
      <c r="G53" s="102" t="s">
        <v>351</v>
      </c>
      <c r="H53" s="80"/>
      <c r="I53" s="81"/>
    </row>
    <row r="54" spans="1:9" ht="12.75">
      <c r="A54" s="110"/>
      <c r="B54" s="48" t="s">
        <v>722</v>
      </c>
      <c r="C54" s="46" t="s">
        <v>248</v>
      </c>
      <c r="D54" s="44">
        <v>2</v>
      </c>
      <c r="E54" s="46">
        <v>159.05</v>
      </c>
      <c r="F54" s="46">
        <f t="shared" si="2"/>
        <v>318.1</v>
      </c>
      <c r="G54" s="102" t="s">
        <v>602</v>
      </c>
      <c r="H54" s="80"/>
      <c r="I54" s="81"/>
    </row>
    <row r="55" spans="1:9" ht="12.75">
      <c r="A55" s="110"/>
      <c r="B55" s="48" t="s">
        <v>745</v>
      </c>
      <c r="C55" s="46" t="s">
        <v>248</v>
      </c>
      <c r="D55" s="44">
        <v>4</v>
      </c>
      <c r="E55" s="46">
        <v>159.05</v>
      </c>
      <c r="F55" s="46">
        <f t="shared" si="2"/>
        <v>636.2</v>
      </c>
      <c r="G55" s="111" t="s">
        <v>724</v>
      </c>
      <c r="H55" s="80"/>
      <c r="I55" s="81"/>
    </row>
    <row r="56" spans="1:9" ht="12.75">
      <c r="A56" s="110"/>
      <c r="B56" s="48" t="s">
        <v>731</v>
      </c>
      <c r="C56" s="46" t="s">
        <v>248</v>
      </c>
      <c r="D56" s="44">
        <v>4</v>
      </c>
      <c r="E56" s="46">
        <v>159.05</v>
      </c>
      <c r="F56" s="46">
        <f>D56*E56</f>
        <v>636.2</v>
      </c>
      <c r="G56" s="111" t="s">
        <v>724</v>
      </c>
      <c r="H56" s="80"/>
      <c r="I56" s="81"/>
    </row>
    <row r="57" spans="1:9" ht="12.75">
      <c r="A57" s="110"/>
      <c r="B57" s="48" t="s">
        <v>729</v>
      </c>
      <c r="C57" s="46" t="s">
        <v>248</v>
      </c>
      <c r="D57" s="44">
        <v>2</v>
      </c>
      <c r="E57" s="46">
        <v>159.05</v>
      </c>
      <c r="F57" s="46">
        <f>D57*E57</f>
        <v>318.1</v>
      </c>
      <c r="G57" s="111" t="s">
        <v>351</v>
      </c>
      <c r="H57" s="80"/>
      <c r="I57" s="81"/>
    </row>
    <row r="58" spans="1:9" ht="12.75">
      <c r="A58" s="110"/>
      <c r="B58" s="48" t="s">
        <v>727</v>
      </c>
      <c r="C58" s="46" t="s">
        <v>248</v>
      </c>
      <c r="D58" s="44">
        <v>66</v>
      </c>
      <c r="E58" s="46">
        <v>159.05</v>
      </c>
      <c r="F58" s="46">
        <f t="shared" si="2"/>
        <v>10497.300000000001</v>
      </c>
      <c r="G58" s="111" t="s">
        <v>728</v>
      </c>
      <c r="H58" s="80"/>
      <c r="I58" s="81"/>
    </row>
    <row r="59" spans="1:9" ht="12.75">
      <c r="A59" s="110"/>
      <c r="B59" s="48" t="s">
        <v>760</v>
      </c>
      <c r="C59" s="46" t="s">
        <v>248</v>
      </c>
      <c r="D59" s="44">
        <v>1</v>
      </c>
      <c r="E59" s="46">
        <v>159.05</v>
      </c>
      <c r="F59" s="46">
        <f>D59*E59</f>
        <v>159.05</v>
      </c>
      <c r="G59" s="102" t="s">
        <v>351</v>
      </c>
      <c r="H59" s="80"/>
      <c r="I59" s="81"/>
    </row>
    <row r="60" spans="1:9" ht="12.75">
      <c r="A60" s="110"/>
      <c r="B60" s="48" t="s">
        <v>769</v>
      </c>
      <c r="C60" s="46" t="s">
        <v>248</v>
      </c>
      <c r="D60" s="44">
        <v>1</v>
      </c>
      <c r="E60" s="46">
        <v>159.05</v>
      </c>
      <c r="F60" s="46">
        <f>D60*E60</f>
        <v>159.05</v>
      </c>
      <c r="G60" s="102" t="s">
        <v>351</v>
      </c>
      <c r="H60" s="80"/>
      <c r="I60" s="81"/>
    </row>
    <row r="61" spans="1:9" ht="12.75">
      <c r="A61" s="5"/>
      <c r="B61" s="5" t="s">
        <v>202</v>
      </c>
      <c r="C61" s="5" t="s">
        <v>248</v>
      </c>
      <c r="D61" s="8">
        <f>SUM(D48:D60)</f>
        <v>97</v>
      </c>
      <c r="E61" s="5"/>
      <c r="F61" s="5">
        <f>SUM(F48:F60)</f>
        <v>15427.849999999999</v>
      </c>
      <c r="G61" s="56"/>
      <c r="H61" s="57"/>
      <c r="I61" s="58"/>
    </row>
    <row r="62" spans="1:9" ht="12.75">
      <c r="A62" s="1"/>
      <c r="B62" s="62" t="s">
        <v>253</v>
      </c>
      <c r="C62" s="60"/>
      <c r="D62" s="60"/>
      <c r="E62" s="60"/>
      <c r="F62" s="60"/>
      <c r="G62" s="60"/>
      <c r="H62" s="60"/>
      <c r="I62" s="61"/>
    </row>
    <row r="63" spans="1:9" ht="12.75">
      <c r="A63" s="1"/>
      <c r="B63" s="48" t="s">
        <v>725</v>
      </c>
      <c r="C63" s="46" t="s">
        <v>248</v>
      </c>
      <c r="D63" s="44">
        <v>1</v>
      </c>
      <c r="E63" s="46">
        <v>130.74</v>
      </c>
      <c r="F63" s="46">
        <f>D63*E63</f>
        <v>130.74</v>
      </c>
      <c r="G63" s="84" t="s">
        <v>199</v>
      </c>
      <c r="H63" s="84"/>
      <c r="I63" s="84"/>
    </row>
    <row r="64" spans="1:9" ht="25.5">
      <c r="A64" s="1"/>
      <c r="B64" s="48" t="s">
        <v>732</v>
      </c>
      <c r="C64" s="46" t="s">
        <v>248</v>
      </c>
      <c r="D64" s="44">
        <v>10</v>
      </c>
      <c r="E64" s="46">
        <v>130.74</v>
      </c>
      <c r="F64" s="46">
        <f>D64*E64</f>
        <v>1307.4</v>
      </c>
      <c r="G64" s="84" t="s">
        <v>199</v>
      </c>
      <c r="H64" s="84"/>
      <c r="I64" s="84"/>
    </row>
    <row r="65" spans="1:9" ht="12.75">
      <c r="A65" s="1"/>
      <c r="B65" s="48" t="s">
        <v>740</v>
      </c>
      <c r="C65" s="46" t="s">
        <v>248</v>
      </c>
      <c r="D65" s="44">
        <v>1</v>
      </c>
      <c r="E65" s="46">
        <v>130.74</v>
      </c>
      <c r="F65" s="46">
        <f>D65*E65</f>
        <v>130.74</v>
      </c>
      <c r="G65" s="84" t="s">
        <v>199</v>
      </c>
      <c r="H65" s="84"/>
      <c r="I65" s="84"/>
    </row>
    <row r="66" spans="1:9" ht="12.75">
      <c r="A66" s="5"/>
      <c r="B66" s="5" t="s">
        <v>249</v>
      </c>
      <c r="C66" s="5" t="s">
        <v>248</v>
      </c>
      <c r="D66" s="8">
        <f>SUM(D63:D65)</f>
        <v>12</v>
      </c>
      <c r="E66" s="5"/>
      <c r="F66" s="18">
        <f>SUM(F63:F65)</f>
        <v>1568.88</v>
      </c>
      <c r="G66" s="56"/>
      <c r="H66" s="57"/>
      <c r="I66" s="58"/>
    </row>
    <row r="67" spans="1:9" ht="12.75" customHeight="1">
      <c r="A67" s="1"/>
      <c r="B67" s="62" t="s">
        <v>453</v>
      </c>
      <c r="C67" s="60"/>
      <c r="D67" s="60"/>
      <c r="E67" s="60"/>
      <c r="F67" s="60"/>
      <c r="G67" s="60"/>
      <c r="H67" s="60"/>
      <c r="I67" s="61"/>
    </row>
    <row r="68" spans="1:9" ht="12.75">
      <c r="A68" s="95"/>
      <c r="B68" s="48" t="s">
        <v>720</v>
      </c>
      <c r="C68" s="46" t="s">
        <v>248</v>
      </c>
      <c r="D68" s="44">
        <v>1</v>
      </c>
      <c r="E68" s="46">
        <v>146.1</v>
      </c>
      <c r="F68" s="46">
        <f>D68*E68</f>
        <v>146.1</v>
      </c>
      <c r="G68" s="84" t="s">
        <v>199</v>
      </c>
      <c r="H68" s="84"/>
      <c r="I68" s="84"/>
    </row>
    <row r="69" spans="1:9" ht="25.5">
      <c r="A69" s="95"/>
      <c r="B69" s="48" t="s">
        <v>733</v>
      </c>
      <c r="C69" s="46" t="s">
        <v>248</v>
      </c>
      <c r="D69" s="44">
        <v>7</v>
      </c>
      <c r="E69" s="46">
        <v>146.1</v>
      </c>
      <c r="F69" s="46">
        <f>D69*E69</f>
        <v>1022.6999999999999</v>
      </c>
      <c r="G69" s="84" t="s">
        <v>199</v>
      </c>
      <c r="H69" s="84"/>
      <c r="I69" s="84"/>
    </row>
    <row r="70" spans="1:9" ht="12.75">
      <c r="A70" s="95"/>
      <c r="B70" s="48" t="s">
        <v>512</v>
      </c>
      <c r="C70" s="46" t="s">
        <v>248</v>
      </c>
      <c r="D70" s="44">
        <v>1</v>
      </c>
      <c r="E70" s="46">
        <v>146.1</v>
      </c>
      <c r="F70" s="46">
        <f>D70*E70</f>
        <v>146.1</v>
      </c>
      <c r="G70" s="84" t="s">
        <v>199</v>
      </c>
      <c r="H70" s="84"/>
      <c r="I70" s="84"/>
    </row>
    <row r="71" spans="1:9" ht="12.75">
      <c r="A71" s="4"/>
      <c r="B71" s="5" t="s">
        <v>202</v>
      </c>
      <c r="C71" s="5" t="s">
        <v>248</v>
      </c>
      <c r="D71" s="8">
        <f>SUM(D68:D70)</f>
        <v>9</v>
      </c>
      <c r="E71" s="5"/>
      <c r="F71" s="5">
        <f>SUM(F68:F70)</f>
        <v>1314.8999999999999</v>
      </c>
      <c r="G71" s="56"/>
      <c r="H71" s="57"/>
      <c r="I71" s="58"/>
    </row>
    <row r="72" spans="1:9" ht="12.75">
      <c r="A72" s="6"/>
      <c r="B72" s="6" t="s">
        <v>257</v>
      </c>
      <c r="C72" s="6"/>
      <c r="D72" s="6"/>
      <c r="E72" s="6"/>
      <c r="F72" s="17">
        <f>F71+F66+F61+F46+F26+F23+F18</f>
        <v>48850.25</v>
      </c>
      <c r="G72" s="53"/>
      <c r="H72" s="54"/>
      <c r="I72" s="55"/>
    </row>
    <row r="75" spans="2:8" ht="12.75">
      <c r="B75" s="9" t="s">
        <v>258</v>
      </c>
      <c r="C75" s="9"/>
      <c r="D75" s="9"/>
      <c r="E75" s="9"/>
      <c r="F75" s="9"/>
      <c r="G75" s="9"/>
      <c r="H75" s="9"/>
    </row>
    <row r="76" spans="2:8" ht="12.75">
      <c r="B76" s="9" t="s">
        <v>259</v>
      </c>
      <c r="C76" s="9"/>
      <c r="D76" s="9"/>
      <c r="E76" s="9"/>
      <c r="F76" s="9"/>
      <c r="G76" s="9" t="s">
        <v>260</v>
      </c>
      <c r="H76" s="9"/>
    </row>
  </sheetData>
  <sheetProtection/>
  <mergeCells count="57">
    <mergeCell ref="B27:I27"/>
    <mergeCell ref="G28:I28"/>
    <mergeCell ref="A1:I1"/>
    <mergeCell ref="A2:I2"/>
    <mergeCell ref="A3:I3"/>
    <mergeCell ref="G4:I4"/>
    <mergeCell ref="G5:I5"/>
    <mergeCell ref="G6:I6"/>
    <mergeCell ref="B7:I7"/>
    <mergeCell ref="G18:I18"/>
    <mergeCell ref="B19:I19"/>
    <mergeCell ref="G23:I23"/>
    <mergeCell ref="B24:I24"/>
    <mergeCell ref="G26:I26"/>
    <mergeCell ref="G29:I29"/>
    <mergeCell ref="G30:I30"/>
    <mergeCell ref="G31:I31"/>
    <mergeCell ref="G32:I32"/>
    <mergeCell ref="G35:I35"/>
    <mergeCell ref="G36:I36"/>
    <mergeCell ref="G33:I33"/>
    <mergeCell ref="G34:I34"/>
    <mergeCell ref="G37:I37"/>
    <mergeCell ref="G38:I38"/>
    <mergeCell ref="G42:I42"/>
    <mergeCell ref="G43:I43"/>
    <mergeCell ref="G39:I39"/>
    <mergeCell ref="G40:I40"/>
    <mergeCell ref="G44:I44"/>
    <mergeCell ref="G45:I45"/>
    <mergeCell ref="G48:I48"/>
    <mergeCell ref="G49:I49"/>
    <mergeCell ref="G46:I46"/>
    <mergeCell ref="B47:I47"/>
    <mergeCell ref="G50:I50"/>
    <mergeCell ref="B67:I67"/>
    <mergeCell ref="G68:I68"/>
    <mergeCell ref="G71:I71"/>
    <mergeCell ref="G70:I70"/>
    <mergeCell ref="G61:I61"/>
    <mergeCell ref="G51:I51"/>
    <mergeCell ref="G52:I52"/>
    <mergeCell ref="G53:I53"/>
    <mergeCell ref="G54:I54"/>
    <mergeCell ref="G55:I55"/>
    <mergeCell ref="G69:I69"/>
    <mergeCell ref="G57:I57"/>
    <mergeCell ref="G58:I58"/>
    <mergeCell ref="G59:I59"/>
    <mergeCell ref="G60:I60"/>
    <mergeCell ref="G56:I56"/>
    <mergeCell ref="G72:I72"/>
    <mergeCell ref="B62:I62"/>
    <mergeCell ref="G63:I63"/>
    <mergeCell ref="G64:I64"/>
    <mergeCell ref="G65:I65"/>
    <mergeCell ref="G66:I66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85"/>
  <sheetViews>
    <sheetView zoomScalePageLayoutView="0" workbookViewId="0" topLeftCell="A43">
      <selection activeCell="J1" sqref="J1:L16384"/>
    </sheetView>
  </sheetViews>
  <sheetFormatPr defaultColWidth="9.140625" defaultRowHeight="12.75"/>
  <cols>
    <col min="1" max="1" width="7.0039062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663</v>
      </c>
      <c r="B2" s="66"/>
      <c r="C2" s="66"/>
      <c r="D2" s="66"/>
      <c r="E2" s="66"/>
      <c r="F2" s="66"/>
      <c r="G2" s="66"/>
      <c r="H2" s="66"/>
      <c r="I2" s="67"/>
    </row>
    <row r="3" spans="1:9" ht="12.75">
      <c r="A3" s="68" t="s">
        <v>185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"/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</row>
    <row r="5" spans="1:9" ht="12.75">
      <c r="A5" s="6"/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4.25" customHeight="1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109"/>
      <c r="B8" s="48" t="s">
        <v>700</v>
      </c>
      <c r="C8" s="46" t="s">
        <v>198</v>
      </c>
      <c r="D8" s="96">
        <v>0.2</v>
      </c>
      <c r="E8" s="46">
        <v>212</v>
      </c>
      <c r="F8" s="46">
        <f aca="true" t="shared" si="0" ref="F8:F22">D8*E8</f>
        <v>42.400000000000006</v>
      </c>
      <c r="G8" s="97" t="s">
        <v>264</v>
      </c>
      <c r="H8" s="51"/>
      <c r="I8" s="52"/>
    </row>
    <row r="9" spans="1:9" s="13" customFormat="1" ht="12.75">
      <c r="A9" s="109"/>
      <c r="B9" s="48" t="s">
        <v>717</v>
      </c>
      <c r="C9" s="46" t="s">
        <v>198</v>
      </c>
      <c r="D9" s="96">
        <v>8.4</v>
      </c>
      <c r="E9" s="46">
        <v>212</v>
      </c>
      <c r="F9" s="46">
        <f>D9*E9</f>
        <v>1780.8000000000002</v>
      </c>
      <c r="G9" s="97" t="s">
        <v>264</v>
      </c>
      <c r="H9" s="51"/>
      <c r="I9" s="52"/>
    </row>
    <row r="10" spans="1:9" s="13" customFormat="1" ht="12.75">
      <c r="A10" s="109"/>
      <c r="B10" s="48" t="s">
        <v>633</v>
      </c>
      <c r="C10" s="46" t="s">
        <v>198</v>
      </c>
      <c r="D10" s="96">
        <v>0.2</v>
      </c>
      <c r="E10" s="46">
        <v>212</v>
      </c>
      <c r="F10" s="46">
        <f>D10*E10</f>
        <v>42.400000000000006</v>
      </c>
      <c r="G10" s="97" t="s">
        <v>264</v>
      </c>
      <c r="H10" s="51"/>
      <c r="I10" s="52"/>
    </row>
    <row r="11" spans="1:9" ht="12.75">
      <c r="A11" s="95"/>
      <c r="B11" s="49" t="s">
        <v>707</v>
      </c>
      <c r="C11" s="46" t="s">
        <v>198</v>
      </c>
      <c r="D11" s="96">
        <v>2.5</v>
      </c>
      <c r="E11" s="46">
        <v>212</v>
      </c>
      <c r="F11" s="46">
        <f t="shared" si="0"/>
        <v>530</v>
      </c>
      <c r="G11" s="97" t="s">
        <v>264</v>
      </c>
      <c r="H11" s="51"/>
      <c r="I11" s="52"/>
    </row>
    <row r="12" spans="1:9" s="13" customFormat="1" ht="12.75">
      <c r="A12" s="95"/>
      <c r="B12" s="48" t="s">
        <v>679</v>
      </c>
      <c r="C12" s="46" t="s">
        <v>198</v>
      </c>
      <c r="D12" s="96">
        <v>2.5</v>
      </c>
      <c r="E12" s="46">
        <v>212</v>
      </c>
      <c r="F12" s="46">
        <f>D12*E12</f>
        <v>530</v>
      </c>
      <c r="G12" s="97" t="s">
        <v>662</v>
      </c>
      <c r="H12" s="51"/>
      <c r="I12" s="52"/>
    </row>
    <row r="13" spans="1:9" ht="12.75">
      <c r="A13" s="95"/>
      <c r="B13" s="48" t="s">
        <v>664</v>
      </c>
      <c r="C13" s="46" t="s">
        <v>198</v>
      </c>
      <c r="D13" s="96">
        <v>1.5</v>
      </c>
      <c r="E13" s="46">
        <v>212</v>
      </c>
      <c r="F13" s="46">
        <f t="shared" si="0"/>
        <v>318</v>
      </c>
      <c r="G13" s="97" t="s">
        <v>201</v>
      </c>
      <c r="H13" s="51"/>
      <c r="I13" s="52"/>
    </row>
    <row r="14" spans="1:9" ht="12.75">
      <c r="A14" s="95"/>
      <c r="B14" s="48" t="s">
        <v>670</v>
      </c>
      <c r="C14" s="46" t="s">
        <v>198</v>
      </c>
      <c r="D14" s="96">
        <v>1.3</v>
      </c>
      <c r="E14" s="46">
        <v>212</v>
      </c>
      <c r="F14" s="46">
        <f>D14*E14</f>
        <v>275.6</v>
      </c>
      <c r="G14" s="98" t="s">
        <v>557</v>
      </c>
      <c r="H14" s="51"/>
      <c r="I14" s="52"/>
    </row>
    <row r="15" spans="1:9" ht="12.75">
      <c r="A15" s="95"/>
      <c r="B15" s="48" t="s">
        <v>685</v>
      </c>
      <c r="C15" s="46" t="s">
        <v>198</v>
      </c>
      <c r="D15" s="96">
        <v>1</v>
      </c>
      <c r="E15" s="46">
        <v>212</v>
      </c>
      <c r="F15" s="46">
        <f>D15*E15</f>
        <v>212</v>
      </c>
      <c r="G15" s="98" t="s">
        <v>270</v>
      </c>
      <c r="H15" s="51"/>
      <c r="I15" s="52"/>
    </row>
    <row r="16" spans="1:9" ht="12.75">
      <c r="A16" s="95"/>
      <c r="B16" s="48" t="s">
        <v>666</v>
      </c>
      <c r="C16" s="46" t="s">
        <v>198</v>
      </c>
      <c r="D16" s="96">
        <v>0.5</v>
      </c>
      <c r="E16" s="46">
        <v>212</v>
      </c>
      <c r="F16" s="46">
        <f>D16*E16</f>
        <v>106</v>
      </c>
      <c r="G16" s="98" t="s">
        <v>667</v>
      </c>
      <c r="H16" s="51"/>
      <c r="I16" s="52"/>
    </row>
    <row r="17" spans="1:9" ht="12.75">
      <c r="A17" s="95"/>
      <c r="B17" s="48" t="s">
        <v>688</v>
      </c>
      <c r="C17" s="46" t="s">
        <v>198</v>
      </c>
      <c r="D17" s="96">
        <v>6.5</v>
      </c>
      <c r="E17" s="46">
        <v>212</v>
      </c>
      <c r="F17" s="46">
        <f>D17*E17</f>
        <v>1378</v>
      </c>
      <c r="G17" s="98" t="s">
        <v>557</v>
      </c>
      <c r="H17" s="51"/>
      <c r="I17" s="52"/>
    </row>
    <row r="18" spans="1:9" ht="12.75">
      <c r="A18" s="95"/>
      <c r="B18" s="48" t="s">
        <v>677</v>
      </c>
      <c r="C18" s="46" t="s">
        <v>198</v>
      </c>
      <c r="D18" s="96">
        <v>0.7</v>
      </c>
      <c r="E18" s="46">
        <v>212</v>
      </c>
      <c r="F18" s="46">
        <f>D18*E18</f>
        <v>148.39999999999998</v>
      </c>
      <c r="G18" s="98" t="s">
        <v>557</v>
      </c>
      <c r="H18" s="51"/>
      <c r="I18" s="52"/>
    </row>
    <row r="19" spans="1:9" ht="12.75">
      <c r="A19" s="95"/>
      <c r="B19" s="48" t="s">
        <v>675</v>
      </c>
      <c r="C19" s="46" t="s">
        <v>198</v>
      </c>
      <c r="D19" s="96">
        <v>6.7</v>
      </c>
      <c r="E19" s="46">
        <v>212</v>
      </c>
      <c r="F19" s="46">
        <f t="shared" si="0"/>
        <v>1420.4</v>
      </c>
      <c r="G19" s="98" t="s">
        <v>266</v>
      </c>
      <c r="H19" s="51"/>
      <c r="I19" s="52"/>
    </row>
    <row r="20" spans="1:9" ht="13.5" customHeight="1">
      <c r="A20" s="95"/>
      <c r="B20" s="48" t="s">
        <v>693</v>
      </c>
      <c r="C20" s="46" t="s">
        <v>198</v>
      </c>
      <c r="D20" s="96">
        <v>21</v>
      </c>
      <c r="E20" s="46">
        <v>212</v>
      </c>
      <c r="F20" s="46">
        <f t="shared" si="0"/>
        <v>4452</v>
      </c>
      <c r="G20" s="98" t="s">
        <v>668</v>
      </c>
      <c r="H20" s="51"/>
      <c r="I20" s="52"/>
    </row>
    <row r="21" spans="1:9" ht="12.75">
      <c r="A21" s="95"/>
      <c r="B21" s="48" t="s">
        <v>684</v>
      </c>
      <c r="C21" s="46" t="s">
        <v>198</v>
      </c>
      <c r="D21" s="96">
        <v>15.2</v>
      </c>
      <c r="E21" s="46">
        <v>212</v>
      </c>
      <c r="F21" s="46">
        <f t="shared" si="0"/>
        <v>3222.3999999999996</v>
      </c>
      <c r="G21" s="98" t="s">
        <v>266</v>
      </c>
      <c r="H21" s="51"/>
      <c r="I21" s="52"/>
    </row>
    <row r="22" spans="1:9" ht="12.75">
      <c r="A22" s="95"/>
      <c r="B22" s="48" t="s">
        <v>673</v>
      </c>
      <c r="C22" s="46" t="s">
        <v>198</v>
      </c>
      <c r="D22" s="96">
        <v>11.5</v>
      </c>
      <c r="E22" s="46">
        <v>212</v>
      </c>
      <c r="F22" s="46">
        <f t="shared" si="0"/>
        <v>2438</v>
      </c>
      <c r="G22" s="97" t="s">
        <v>672</v>
      </c>
      <c r="H22" s="51"/>
      <c r="I22" s="52"/>
    </row>
    <row r="23" spans="1:9" ht="12.75">
      <c r="A23" s="4"/>
      <c r="B23" s="5" t="s">
        <v>202</v>
      </c>
      <c r="C23" s="5" t="s">
        <v>198</v>
      </c>
      <c r="D23" s="26">
        <f>SUM(D8:D22)</f>
        <v>79.7</v>
      </c>
      <c r="E23" s="5"/>
      <c r="F23" s="18">
        <f>SUM(F8:F22)</f>
        <v>16896.4</v>
      </c>
      <c r="G23" s="76"/>
      <c r="H23" s="77"/>
      <c r="I23" s="78"/>
    </row>
    <row r="24" spans="1:9" ht="12.75">
      <c r="A24" s="1"/>
      <c r="B24" s="62" t="s">
        <v>250</v>
      </c>
      <c r="C24" s="63"/>
      <c r="D24" s="63"/>
      <c r="E24" s="63"/>
      <c r="F24" s="63"/>
      <c r="G24" s="63"/>
      <c r="H24" s="63"/>
      <c r="I24" s="64"/>
    </row>
    <row r="25" spans="1:9" ht="12.75">
      <c r="A25" s="95"/>
      <c r="B25" s="48" t="s">
        <v>289</v>
      </c>
      <c r="C25" s="46" t="s">
        <v>248</v>
      </c>
      <c r="D25" s="44">
        <v>1</v>
      </c>
      <c r="E25" s="46">
        <v>538.85</v>
      </c>
      <c r="F25" s="46">
        <f>D25*E25</f>
        <v>538.85</v>
      </c>
      <c r="G25" s="97" t="s">
        <v>262</v>
      </c>
      <c r="H25" s="51"/>
      <c r="I25" s="16"/>
    </row>
    <row r="26" spans="1:9" ht="12.75">
      <c r="A26" s="95"/>
      <c r="B26" s="48" t="s">
        <v>703</v>
      </c>
      <c r="C26" s="46" t="s">
        <v>248</v>
      </c>
      <c r="D26" s="44">
        <v>2</v>
      </c>
      <c r="E26" s="46">
        <v>538.85</v>
      </c>
      <c r="F26" s="46">
        <f>D26*E26</f>
        <v>1077.7</v>
      </c>
      <c r="G26" s="97" t="s">
        <v>262</v>
      </c>
      <c r="H26" s="51"/>
      <c r="I26" s="16"/>
    </row>
    <row r="27" spans="1:9" ht="12.75">
      <c r="A27" s="95"/>
      <c r="B27" s="48" t="s">
        <v>712</v>
      </c>
      <c r="C27" s="46" t="s">
        <v>248</v>
      </c>
      <c r="D27" s="44">
        <v>1</v>
      </c>
      <c r="E27" s="46">
        <v>538.85</v>
      </c>
      <c r="F27" s="46">
        <f>D27*E27</f>
        <v>538.85</v>
      </c>
      <c r="G27" s="97" t="s">
        <v>262</v>
      </c>
      <c r="H27" s="51"/>
      <c r="I27" s="16"/>
    </row>
    <row r="28" spans="1:9" ht="12.75">
      <c r="A28" s="5"/>
      <c r="B28" s="5" t="s">
        <v>202</v>
      </c>
      <c r="C28" s="5" t="s">
        <v>248</v>
      </c>
      <c r="D28" s="8">
        <f>SUM(D25:D27)</f>
        <v>4</v>
      </c>
      <c r="E28" s="5"/>
      <c r="F28" s="5">
        <f>SUM(F25:F27)</f>
        <v>2155.4</v>
      </c>
      <c r="G28" s="56"/>
      <c r="H28" s="57"/>
      <c r="I28" s="58"/>
    </row>
    <row r="29" spans="1:9" ht="12.75">
      <c r="A29" s="1"/>
      <c r="B29" s="62" t="s">
        <v>268</v>
      </c>
      <c r="C29" s="63"/>
      <c r="D29" s="63"/>
      <c r="E29" s="63"/>
      <c r="F29" s="63"/>
      <c r="G29" s="63"/>
      <c r="H29" s="63"/>
      <c r="I29" s="64"/>
    </row>
    <row r="30" spans="1:9" ht="12.75">
      <c r="A30" s="95"/>
      <c r="B30" s="48" t="s">
        <v>705</v>
      </c>
      <c r="C30" s="46" t="s">
        <v>248</v>
      </c>
      <c r="D30" s="44">
        <v>1</v>
      </c>
      <c r="E30" s="46">
        <v>423.53</v>
      </c>
      <c r="F30" s="46">
        <f>D30*E30</f>
        <v>423.53</v>
      </c>
      <c r="G30" s="97" t="s">
        <v>262</v>
      </c>
      <c r="H30" s="15"/>
      <c r="I30" s="16"/>
    </row>
    <row r="31" spans="1:9" ht="12.75">
      <c r="A31" s="5"/>
      <c r="B31" s="5" t="s">
        <v>202</v>
      </c>
      <c r="C31" s="5" t="s">
        <v>248</v>
      </c>
      <c r="D31" s="8">
        <f>SUM(D30:D30)</f>
        <v>1</v>
      </c>
      <c r="E31" s="5"/>
      <c r="F31" s="5">
        <f>SUM(F30:F30)</f>
        <v>423.53</v>
      </c>
      <c r="G31" s="56"/>
      <c r="H31" s="57"/>
      <c r="I31" s="58"/>
    </row>
    <row r="32" spans="1:9" ht="12.75">
      <c r="A32" s="1"/>
      <c r="B32" s="62" t="s">
        <v>251</v>
      </c>
      <c r="C32" s="63"/>
      <c r="D32" s="63"/>
      <c r="E32" s="63"/>
      <c r="F32" s="63"/>
      <c r="G32" s="63"/>
      <c r="H32" s="63"/>
      <c r="I32" s="64"/>
    </row>
    <row r="33" spans="1:9" ht="12.75">
      <c r="A33" s="95"/>
      <c r="B33" s="48" t="s">
        <v>704</v>
      </c>
      <c r="C33" s="46" t="s">
        <v>248</v>
      </c>
      <c r="D33" s="44">
        <v>2</v>
      </c>
      <c r="E33" s="46">
        <v>165.38</v>
      </c>
      <c r="F33" s="46">
        <f aca="true" t="shared" si="1" ref="F33:F45">D33*E33</f>
        <v>330.76</v>
      </c>
      <c r="G33" s="102" t="s">
        <v>262</v>
      </c>
      <c r="H33" s="80"/>
      <c r="I33" s="81"/>
    </row>
    <row r="34" spans="1:9" ht="18.75" customHeight="1">
      <c r="A34" s="109"/>
      <c r="B34" s="48" t="s">
        <v>713</v>
      </c>
      <c r="C34" s="46" t="s">
        <v>248</v>
      </c>
      <c r="D34" s="44">
        <v>11</v>
      </c>
      <c r="E34" s="46">
        <v>165.38</v>
      </c>
      <c r="F34" s="46">
        <f t="shared" si="1"/>
        <v>1819.1799999999998</v>
      </c>
      <c r="G34" s="102" t="s">
        <v>262</v>
      </c>
      <c r="H34" s="80"/>
      <c r="I34" s="81"/>
    </row>
    <row r="35" spans="1:9" ht="12.75">
      <c r="A35" s="109"/>
      <c r="B35" s="48" t="s">
        <v>715</v>
      </c>
      <c r="C35" s="46" t="s">
        <v>248</v>
      </c>
      <c r="D35" s="44">
        <v>3</v>
      </c>
      <c r="E35" s="46">
        <v>165.38</v>
      </c>
      <c r="F35" s="46">
        <f t="shared" si="1"/>
        <v>496.14</v>
      </c>
      <c r="G35" s="102" t="s">
        <v>262</v>
      </c>
      <c r="H35" s="80"/>
      <c r="I35" s="81"/>
    </row>
    <row r="36" spans="1:9" ht="12.75">
      <c r="A36" s="109"/>
      <c r="B36" s="48" t="s">
        <v>714</v>
      </c>
      <c r="C36" s="46" t="s">
        <v>248</v>
      </c>
      <c r="D36" s="44">
        <v>3</v>
      </c>
      <c r="E36" s="46">
        <v>165.38</v>
      </c>
      <c r="F36" s="46">
        <f t="shared" si="1"/>
        <v>496.14</v>
      </c>
      <c r="G36" s="102" t="s">
        <v>262</v>
      </c>
      <c r="H36" s="80"/>
      <c r="I36" s="81"/>
    </row>
    <row r="37" spans="1:9" ht="12.75">
      <c r="A37" s="109"/>
      <c r="B37" s="48" t="s">
        <v>710</v>
      </c>
      <c r="C37" s="46" t="s">
        <v>248</v>
      </c>
      <c r="D37" s="44">
        <v>5</v>
      </c>
      <c r="E37" s="46">
        <v>165.38</v>
      </c>
      <c r="F37" s="46">
        <f>D37*E37</f>
        <v>826.9</v>
      </c>
      <c r="G37" s="102" t="s">
        <v>262</v>
      </c>
      <c r="H37" s="80"/>
      <c r="I37" s="81"/>
    </row>
    <row r="38" spans="1:9" ht="12.75">
      <c r="A38" s="109"/>
      <c r="B38" s="48" t="s">
        <v>701</v>
      </c>
      <c r="C38" s="46" t="s">
        <v>248</v>
      </c>
      <c r="D38" s="44">
        <v>1</v>
      </c>
      <c r="E38" s="46">
        <v>165.38</v>
      </c>
      <c r="F38" s="46">
        <f t="shared" si="1"/>
        <v>165.38</v>
      </c>
      <c r="G38" s="102" t="s">
        <v>262</v>
      </c>
      <c r="H38" s="80"/>
      <c r="I38" s="81"/>
    </row>
    <row r="39" spans="1:9" ht="12.75">
      <c r="A39" s="95"/>
      <c r="B39" s="48" t="s">
        <v>706</v>
      </c>
      <c r="C39" s="46" t="s">
        <v>248</v>
      </c>
      <c r="D39" s="44">
        <v>4</v>
      </c>
      <c r="E39" s="46">
        <v>165.38</v>
      </c>
      <c r="F39" s="46">
        <f t="shared" si="1"/>
        <v>661.52</v>
      </c>
      <c r="G39" s="102" t="s">
        <v>262</v>
      </c>
      <c r="H39" s="80"/>
      <c r="I39" s="81"/>
    </row>
    <row r="40" spans="1:9" ht="12.75">
      <c r="A40" s="95"/>
      <c r="B40" s="48" t="s">
        <v>709</v>
      </c>
      <c r="C40" s="46" t="s">
        <v>248</v>
      </c>
      <c r="D40" s="44">
        <v>3</v>
      </c>
      <c r="E40" s="46">
        <v>165.38</v>
      </c>
      <c r="F40" s="46">
        <f>D40*E40</f>
        <v>496.14</v>
      </c>
      <c r="G40" s="102" t="s">
        <v>262</v>
      </c>
      <c r="H40" s="80"/>
      <c r="I40" s="81"/>
    </row>
    <row r="41" spans="1:9" ht="12.75">
      <c r="A41" s="95"/>
      <c r="B41" s="48" t="s">
        <v>708</v>
      </c>
      <c r="C41" s="46" t="s">
        <v>248</v>
      </c>
      <c r="D41" s="44">
        <v>3</v>
      </c>
      <c r="E41" s="46">
        <v>165.38</v>
      </c>
      <c r="F41" s="46">
        <f t="shared" si="1"/>
        <v>496.14</v>
      </c>
      <c r="G41" s="102" t="s">
        <v>262</v>
      </c>
      <c r="H41" s="80"/>
      <c r="I41" s="81"/>
    </row>
    <row r="42" spans="1:9" ht="12.75">
      <c r="A42" s="95"/>
      <c r="B42" s="48" t="s">
        <v>711</v>
      </c>
      <c r="C42" s="46" t="s">
        <v>248</v>
      </c>
      <c r="D42" s="44">
        <v>2</v>
      </c>
      <c r="E42" s="46">
        <v>165.38</v>
      </c>
      <c r="F42" s="46">
        <f>D42*E42</f>
        <v>330.76</v>
      </c>
      <c r="G42" s="102" t="s">
        <v>262</v>
      </c>
      <c r="H42" s="80"/>
      <c r="I42" s="81"/>
    </row>
    <row r="43" spans="1:9" ht="12.75">
      <c r="A43" s="95"/>
      <c r="B43" s="48" t="s">
        <v>697</v>
      </c>
      <c r="C43" s="46" t="s">
        <v>248</v>
      </c>
      <c r="D43" s="44">
        <v>3</v>
      </c>
      <c r="E43" s="46">
        <v>165.38</v>
      </c>
      <c r="F43" s="46">
        <f t="shared" si="1"/>
        <v>496.14</v>
      </c>
      <c r="G43" s="102" t="s">
        <v>262</v>
      </c>
      <c r="H43" s="80"/>
      <c r="I43" s="81"/>
    </row>
    <row r="44" spans="1:9" ht="12.75">
      <c r="A44" s="95"/>
      <c r="B44" s="49" t="s">
        <v>698</v>
      </c>
      <c r="C44" s="46" t="s">
        <v>248</v>
      </c>
      <c r="D44" s="44">
        <v>1</v>
      </c>
      <c r="E44" s="46">
        <v>165.38</v>
      </c>
      <c r="F44" s="46">
        <f t="shared" si="1"/>
        <v>165.38</v>
      </c>
      <c r="G44" s="102" t="s">
        <v>262</v>
      </c>
      <c r="H44" s="80"/>
      <c r="I44" s="81"/>
    </row>
    <row r="45" spans="1:9" ht="12.75">
      <c r="A45" s="95"/>
      <c r="B45" s="48" t="s">
        <v>399</v>
      </c>
      <c r="C45" s="46" t="s">
        <v>248</v>
      </c>
      <c r="D45" s="44">
        <v>1</v>
      </c>
      <c r="E45" s="46">
        <v>165.38</v>
      </c>
      <c r="F45" s="46">
        <f t="shared" si="1"/>
        <v>165.38</v>
      </c>
      <c r="G45" s="102" t="s">
        <v>262</v>
      </c>
      <c r="H45" s="80"/>
      <c r="I45" s="81"/>
    </row>
    <row r="46" spans="1:9" ht="12.75">
      <c r="A46" s="95"/>
      <c r="B46" s="48" t="s">
        <v>702</v>
      </c>
      <c r="C46" s="46" t="s">
        <v>248</v>
      </c>
      <c r="D46" s="44">
        <v>1</v>
      </c>
      <c r="E46" s="46">
        <v>165.38</v>
      </c>
      <c r="F46" s="46">
        <f aca="true" t="shared" si="2" ref="F46:F51">D46*E46</f>
        <v>165.38</v>
      </c>
      <c r="G46" s="102" t="s">
        <v>262</v>
      </c>
      <c r="H46" s="80"/>
      <c r="I46" s="81"/>
    </row>
    <row r="47" spans="1:9" ht="12.75">
      <c r="A47" s="109"/>
      <c r="B47" s="49" t="s">
        <v>716</v>
      </c>
      <c r="C47" s="46" t="s">
        <v>248</v>
      </c>
      <c r="D47" s="44">
        <v>1</v>
      </c>
      <c r="E47" s="46">
        <v>165.38</v>
      </c>
      <c r="F47" s="46">
        <f t="shared" si="2"/>
        <v>165.38</v>
      </c>
      <c r="G47" s="120" t="s">
        <v>262</v>
      </c>
      <c r="H47" s="51"/>
      <c r="I47" s="52"/>
    </row>
    <row r="48" spans="1:9" ht="12.75">
      <c r="A48" s="95"/>
      <c r="B48" s="48" t="s">
        <v>289</v>
      </c>
      <c r="C48" s="46" t="s">
        <v>248</v>
      </c>
      <c r="D48" s="44">
        <v>1</v>
      </c>
      <c r="E48" s="46">
        <v>165.38</v>
      </c>
      <c r="F48" s="46">
        <f t="shared" si="2"/>
        <v>165.38</v>
      </c>
      <c r="G48" s="102" t="s">
        <v>262</v>
      </c>
      <c r="H48" s="80"/>
      <c r="I48" s="81"/>
    </row>
    <row r="49" spans="1:9" ht="12.75">
      <c r="A49" s="109"/>
      <c r="B49" s="48" t="s">
        <v>694</v>
      </c>
      <c r="C49" s="46" t="s">
        <v>248</v>
      </c>
      <c r="D49" s="44">
        <v>1</v>
      </c>
      <c r="E49" s="46">
        <v>165.38</v>
      </c>
      <c r="F49" s="46">
        <f t="shared" si="2"/>
        <v>165.38</v>
      </c>
      <c r="G49" s="102" t="s">
        <v>262</v>
      </c>
      <c r="H49" s="80"/>
      <c r="I49" s="81"/>
    </row>
    <row r="50" spans="1:9" ht="12.75">
      <c r="A50" s="109"/>
      <c r="B50" s="48" t="s">
        <v>664</v>
      </c>
      <c r="C50" s="46" t="s">
        <v>248</v>
      </c>
      <c r="D50" s="44">
        <v>3</v>
      </c>
      <c r="E50" s="46">
        <v>165.38</v>
      </c>
      <c r="F50" s="46">
        <f t="shared" si="2"/>
        <v>496.14</v>
      </c>
      <c r="G50" s="102" t="s">
        <v>201</v>
      </c>
      <c r="H50" s="80"/>
      <c r="I50" s="81"/>
    </row>
    <row r="51" spans="1:9" ht="12.75">
      <c r="A51" s="109"/>
      <c r="B51" s="48" t="s">
        <v>691</v>
      </c>
      <c r="C51" s="46" t="s">
        <v>248</v>
      </c>
      <c r="D51" s="44">
        <v>2</v>
      </c>
      <c r="E51" s="46">
        <v>165.38</v>
      </c>
      <c r="F51" s="46">
        <f t="shared" si="2"/>
        <v>330.76</v>
      </c>
      <c r="G51" s="102" t="s">
        <v>262</v>
      </c>
      <c r="H51" s="80"/>
      <c r="I51" s="81"/>
    </row>
    <row r="52" spans="1:9" ht="12.75">
      <c r="A52" s="5"/>
      <c r="B52" s="5" t="s">
        <v>202</v>
      </c>
      <c r="C52" s="5" t="s">
        <v>248</v>
      </c>
      <c r="D52" s="8">
        <f>SUM(D33:D51)</f>
        <v>51</v>
      </c>
      <c r="E52" s="5"/>
      <c r="F52" s="5">
        <f>SUM(F33:F51)</f>
        <v>8434.380000000001</v>
      </c>
      <c r="G52" s="56"/>
      <c r="H52" s="57"/>
      <c r="I52" s="58"/>
    </row>
    <row r="53" spans="1:9" ht="12.75">
      <c r="A53" s="1"/>
      <c r="B53" s="62" t="s">
        <v>252</v>
      </c>
      <c r="C53" s="63"/>
      <c r="D53" s="63"/>
      <c r="E53" s="63"/>
      <c r="F53" s="63"/>
      <c r="G53" s="63"/>
      <c r="H53" s="63"/>
      <c r="I53" s="64"/>
    </row>
    <row r="54" spans="1:9" ht="12.75">
      <c r="A54" s="110"/>
      <c r="B54" s="48" t="s">
        <v>718</v>
      </c>
      <c r="C54" s="46" t="s">
        <v>248</v>
      </c>
      <c r="D54" s="44">
        <v>14</v>
      </c>
      <c r="E54" s="46">
        <v>159.05</v>
      </c>
      <c r="F54" s="46">
        <f aca="true" t="shared" si="3" ref="F54:F67">D54*E54</f>
        <v>2226.7000000000003</v>
      </c>
      <c r="G54" s="102" t="s">
        <v>610</v>
      </c>
      <c r="H54" s="80"/>
      <c r="I54" s="81"/>
    </row>
    <row r="55" spans="1:9" ht="12.75">
      <c r="A55" s="110"/>
      <c r="B55" s="48" t="s">
        <v>678</v>
      </c>
      <c r="C55" s="46" t="s">
        <v>248</v>
      </c>
      <c r="D55" s="44">
        <v>17</v>
      </c>
      <c r="E55" s="46">
        <v>159.05</v>
      </c>
      <c r="F55" s="46">
        <f t="shared" si="3"/>
        <v>2703.8500000000004</v>
      </c>
      <c r="G55" s="102" t="s">
        <v>351</v>
      </c>
      <c r="H55" s="80"/>
      <c r="I55" s="81"/>
    </row>
    <row r="56" spans="1:9" ht="12.75">
      <c r="A56" s="110"/>
      <c r="B56" s="48" t="s">
        <v>690</v>
      </c>
      <c r="C56" s="46" t="s">
        <v>248</v>
      </c>
      <c r="D56" s="44">
        <v>6</v>
      </c>
      <c r="E56" s="46">
        <v>159.05</v>
      </c>
      <c r="F56" s="46">
        <f t="shared" si="3"/>
        <v>954.3000000000001</v>
      </c>
      <c r="G56" s="102" t="s">
        <v>351</v>
      </c>
      <c r="H56" s="80"/>
      <c r="I56" s="81"/>
    </row>
    <row r="57" spans="1:9" ht="12.75">
      <c r="A57" s="110"/>
      <c r="B57" s="48" t="s">
        <v>676</v>
      </c>
      <c r="C57" s="46" t="s">
        <v>248</v>
      </c>
      <c r="D57" s="44">
        <v>10</v>
      </c>
      <c r="E57" s="46">
        <v>159.05</v>
      </c>
      <c r="F57" s="46">
        <f>D57*E57</f>
        <v>1590.5</v>
      </c>
      <c r="G57" s="102" t="s">
        <v>351</v>
      </c>
      <c r="H57" s="80"/>
      <c r="I57" s="81"/>
    </row>
    <row r="58" spans="1:9" ht="12.75">
      <c r="A58" s="110"/>
      <c r="B58" s="48" t="s">
        <v>687</v>
      </c>
      <c r="C58" s="46" t="s">
        <v>248</v>
      </c>
      <c r="D58" s="44">
        <v>4</v>
      </c>
      <c r="E58" s="46">
        <v>159.05</v>
      </c>
      <c r="F58" s="46">
        <f t="shared" si="3"/>
        <v>636.2</v>
      </c>
      <c r="G58" s="111" t="s">
        <v>199</v>
      </c>
      <c r="H58" s="80"/>
      <c r="I58" s="81"/>
    </row>
    <row r="59" spans="1:9" ht="12.75">
      <c r="A59" s="110"/>
      <c r="B59" s="48" t="s">
        <v>674</v>
      </c>
      <c r="C59" s="46" t="s">
        <v>248</v>
      </c>
      <c r="D59" s="44">
        <v>2</v>
      </c>
      <c r="E59" s="46">
        <v>159.05</v>
      </c>
      <c r="F59" s="46">
        <f t="shared" si="3"/>
        <v>318.1</v>
      </c>
      <c r="G59" s="102" t="s">
        <v>351</v>
      </c>
      <c r="H59" s="80"/>
      <c r="I59" s="81"/>
    </row>
    <row r="60" spans="1:9" ht="12.75">
      <c r="A60" s="110"/>
      <c r="B60" s="48" t="s">
        <v>665</v>
      </c>
      <c r="C60" s="46" t="s">
        <v>248</v>
      </c>
      <c r="D60" s="44">
        <v>15</v>
      </c>
      <c r="E60" s="46">
        <v>159.05</v>
      </c>
      <c r="F60" s="46">
        <f t="shared" si="3"/>
        <v>2385.75</v>
      </c>
      <c r="G60" s="102" t="s">
        <v>602</v>
      </c>
      <c r="H60" s="80"/>
      <c r="I60" s="81"/>
    </row>
    <row r="61" spans="1:9" ht="12.75">
      <c r="A61" s="110"/>
      <c r="B61" s="48" t="s">
        <v>680</v>
      </c>
      <c r="C61" s="46" t="s">
        <v>248</v>
      </c>
      <c r="D61" s="44">
        <v>3</v>
      </c>
      <c r="E61" s="46">
        <v>159.05</v>
      </c>
      <c r="F61" s="46">
        <f t="shared" si="3"/>
        <v>477.15000000000003</v>
      </c>
      <c r="G61" s="111" t="s">
        <v>351</v>
      </c>
      <c r="H61" s="80"/>
      <c r="I61" s="81"/>
    </row>
    <row r="62" spans="1:9" ht="12.75">
      <c r="A62" s="110"/>
      <c r="B62" s="48" t="s">
        <v>670</v>
      </c>
      <c r="C62" s="46" t="s">
        <v>248</v>
      </c>
      <c r="D62" s="44">
        <v>2</v>
      </c>
      <c r="E62" s="46">
        <v>159.05</v>
      </c>
      <c r="F62" s="46">
        <f t="shared" si="3"/>
        <v>318.1</v>
      </c>
      <c r="G62" s="111" t="s">
        <v>556</v>
      </c>
      <c r="H62" s="80"/>
      <c r="I62" s="81"/>
    </row>
    <row r="63" spans="1:9" ht="12.75">
      <c r="A63" s="110"/>
      <c r="B63" s="48" t="s">
        <v>275</v>
      </c>
      <c r="C63" s="46" t="s">
        <v>248</v>
      </c>
      <c r="D63" s="44">
        <v>2</v>
      </c>
      <c r="E63" s="46">
        <v>159.05</v>
      </c>
      <c r="F63" s="46">
        <f>D63*E63</f>
        <v>318.1</v>
      </c>
      <c r="G63" s="111" t="s">
        <v>556</v>
      </c>
      <c r="H63" s="80"/>
      <c r="I63" s="81"/>
    </row>
    <row r="64" spans="1:9" ht="12.75">
      <c r="A64" s="110"/>
      <c r="B64" s="48" t="s">
        <v>683</v>
      </c>
      <c r="C64" s="46" t="s">
        <v>248</v>
      </c>
      <c r="D64" s="44">
        <v>4</v>
      </c>
      <c r="E64" s="46">
        <v>159.05</v>
      </c>
      <c r="F64" s="46">
        <f t="shared" si="3"/>
        <v>636.2</v>
      </c>
      <c r="G64" s="111" t="s">
        <v>556</v>
      </c>
      <c r="H64" s="80"/>
      <c r="I64" s="81"/>
    </row>
    <row r="65" spans="1:9" ht="12.75">
      <c r="A65" s="110"/>
      <c r="B65" s="48" t="s">
        <v>695</v>
      </c>
      <c r="C65" s="46" t="s">
        <v>248</v>
      </c>
      <c r="D65" s="44">
        <v>1</v>
      </c>
      <c r="E65" s="46">
        <v>159.05</v>
      </c>
      <c r="F65" s="46">
        <f>D65*E65</f>
        <v>159.05</v>
      </c>
      <c r="G65" s="102" t="s">
        <v>351</v>
      </c>
      <c r="H65" s="80"/>
      <c r="I65" s="81"/>
    </row>
    <row r="66" spans="1:9" ht="12.75">
      <c r="A66" s="110"/>
      <c r="B66" s="48" t="s">
        <v>696</v>
      </c>
      <c r="C66" s="46" t="s">
        <v>248</v>
      </c>
      <c r="D66" s="44">
        <v>1</v>
      </c>
      <c r="E66" s="46">
        <v>159.05</v>
      </c>
      <c r="F66" s="46">
        <f>D66*E66</f>
        <v>159.05</v>
      </c>
      <c r="G66" s="102" t="s">
        <v>351</v>
      </c>
      <c r="H66" s="80"/>
      <c r="I66" s="81"/>
    </row>
    <row r="67" spans="1:9" ht="12.75">
      <c r="A67" s="110"/>
      <c r="B67" s="48" t="s">
        <v>699</v>
      </c>
      <c r="C67" s="46" t="s">
        <v>248</v>
      </c>
      <c r="D67" s="44">
        <v>1</v>
      </c>
      <c r="E67" s="46">
        <v>159.05</v>
      </c>
      <c r="F67" s="46">
        <f t="shared" si="3"/>
        <v>159.05</v>
      </c>
      <c r="G67" s="102" t="s">
        <v>351</v>
      </c>
      <c r="H67" s="80"/>
      <c r="I67" s="81"/>
    </row>
    <row r="68" spans="1:9" ht="12.75">
      <c r="A68" s="5"/>
      <c r="B68" s="5" t="s">
        <v>202</v>
      </c>
      <c r="C68" s="5" t="s">
        <v>248</v>
      </c>
      <c r="D68" s="8">
        <f>SUM(D54:D67)</f>
        <v>82</v>
      </c>
      <c r="E68" s="5"/>
      <c r="F68" s="5">
        <f>SUM(F54:F67)</f>
        <v>13042.1</v>
      </c>
      <c r="G68" s="56"/>
      <c r="H68" s="57"/>
      <c r="I68" s="58"/>
    </row>
    <row r="69" spans="1:9" ht="12.75">
      <c r="A69" s="1"/>
      <c r="B69" s="62" t="s">
        <v>271</v>
      </c>
      <c r="C69" s="60"/>
      <c r="D69" s="60"/>
      <c r="E69" s="60"/>
      <c r="F69" s="60"/>
      <c r="G69" s="60"/>
      <c r="H69" s="60"/>
      <c r="I69" s="61"/>
    </row>
    <row r="70" spans="1:9" ht="12.75">
      <c r="A70" s="46"/>
      <c r="B70" s="48" t="s">
        <v>681</v>
      </c>
      <c r="C70" s="46" t="s">
        <v>248</v>
      </c>
      <c r="D70" s="44">
        <v>11</v>
      </c>
      <c r="E70" s="46">
        <v>376</v>
      </c>
      <c r="F70" s="46">
        <f>D70*E70</f>
        <v>4136</v>
      </c>
      <c r="G70" s="111" t="s">
        <v>682</v>
      </c>
      <c r="H70" s="80"/>
      <c r="I70" s="81"/>
    </row>
    <row r="71" spans="1:9" ht="12.75">
      <c r="A71" s="46"/>
      <c r="B71" s="48" t="s">
        <v>692</v>
      </c>
      <c r="C71" s="46" t="s">
        <v>248</v>
      </c>
      <c r="D71" s="44">
        <v>4</v>
      </c>
      <c r="E71" s="46">
        <v>967.75</v>
      </c>
      <c r="F71" s="46">
        <f>D71*E71</f>
        <v>3871</v>
      </c>
      <c r="G71" s="111" t="s">
        <v>270</v>
      </c>
      <c r="H71" s="80"/>
      <c r="I71" s="81"/>
    </row>
    <row r="72" spans="1:9" ht="12.75">
      <c r="A72" s="46"/>
      <c r="B72" s="48" t="s">
        <v>686</v>
      </c>
      <c r="C72" s="46" t="s">
        <v>248</v>
      </c>
      <c r="D72" s="44">
        <v>20</v>
      </c>
      <c r="E72" s="46">
        <v>376</v>
      </c>
      <c r="F72" s="46">
        <f>D72*E72</f>
        <v>7520</v>
      </c>
      <c r="G72" s="111" t="s">
        <v>270</v>
      </c>
      <c r="H72" s="80"/>
      <c r="I72" s="81"/>
    </row>
    <row r="73" spans="1:9" ht="12.75">
      <c r="A73" s="46"/>
      <c r="B73" s="48" t="s">
        <v>689</v>
      </c>
      <c r="C73" s="46" t="s">
        <v>248</v>
      </c>
      <c r="D73" s="44">
        <v>2</v>
      </c>
      <c r="E73" s="46">
        <v>376</v>
      </c>
      <c r="F73" s="46">
        <f>D73*E73</f>
        <v>752</v>
      </c>
      <c r="G73" s="111" t="s">
        <v>270</v>
      </c>
      <c r="H73" s="80"/>
      <c r="I73" s="81"/>
    </row>
    <row r="74" spans="1:9" ht="12.75">
      <c r="A74" s="46"/>
      <c r="B74" s="48" t="s">
        <v>671</v>
      </c>
      <c r="C74" s="46" t="s">
        <v>248</v>
      </c>
      <c r="D74" s="44">
        <v>17</v>
      </c>
      <c r="E74" s="46">
        <v>376</v>
      </c>
      <c r="F74" s="46">
        <f>D74*E74</f>
        <v>6392</v>
      </c>
      <c r="G74" s="111" t="s">
        <v>270</v>
      </c>
      <c r="H74" s="80"/>
      <c r="I74" s="81"/>
    </row>
    <row r="75" spans="1:9" ht="12.75">
      <c r="A75" s="5"/>
      <c r="B75" s="5"/>
      <c r="C75" s="5" t="s">
        <v>248</v>
      </c>
      <c r="D75" s="8">
        <f>SUM(D70:D74)</f>
        <v>54</v>
      </c>
      <c r="E75" s="5"/>
      <c r="F75" s="18">
        <f>SUM(F70:F74)</f>
        <v>22671</v>
      </c>
      <c r="G75" s="56"/>
      <c r="H75" s="57"/>
      <c r="I75" s="58"/>
    </row>
    <row r="76" spans="1:9" ht="12.75">
      <c r="A76" s="1"/>
      <c r="B76" s="62" t="s">
        <v>254</v>
      </c>
      <c r="C76" s="60"/>
      <c r="D76" s="60"/>
      <c r="E76" s="60"/>
      <c r="F76" s="60"/>
      <c r="G76" s="60"/>
      <c r="H76" s="60"/>
      <c r="I76" s="61"/>
    </row>
    <row r="77" spans="1:9" ht="13.5" customHeight="1">
      <c r="A77" s="19"/>
      <c r="B77" s="48" t="s">
        <v>669</v>
      </c>
      <c r="C77" s="46" t="s">
        <v>248</v>
      </c>
      <c r="D77" s="44">
        <v>3</v>
      </c>
      <c r="E77" s="46">
        <v>468.63</v>
      </c>
      <c r="F77" s="46">
        <f>D77*E77</f>
        <v>1405.8899999999999</v>
      </c>
      <c r="G77" s="59" t="s">
        <v>267</v>
      </c>
      <c r="H77" s="60"/>
      <c r="I77" s="61"/>
    </row>
    <row r="78" spans="1:9" ht="13.5" customHeight="1">
      <c r="A78" s="19"/>
      <c r="B78" s="50" t="s">
        <v>354</v>
      </c>
      <c r="C78" s="46" t="s">
        <v>248</v>
      </c>
      <c r="D78" s="44">
        <v>3</v>
      </c>
      <c r="E78" s="44">
        <v>31.79</v>
      </c>
      <c r="F78" s="46">
        <f>D78*E78</f>
        <v>95.37</v>
      </c>
      <c r="G78" s="14"/>
      <c r="H78" s="15"/>
      <c r="I78" s="16"/>
    </row>
    <row r="79" spans="1:9" ht="13.5" customHeight="1">
      <c r="A79" s="19"/>
      <c r="B79" s="33" t="s">
        <v>356</v>
      </c>
      <c r="C79" s="1" t="s">
        <v>355</v>
      </c>
      <c r="D79" s="7">
        <v>0.2</v>
      </c>
      <c r="E79" s="10">
        <v>601.77</v>
      </c>
      <c r="F79" s="1">
        <f>D79*E79</f>
        <v>120.354</v>
      </c>
      <c r="G79" s="14"/>
      <c r="H79" s="15"/>
      <c r="I79" s="16"/>
    </row>
    <row r="80" spans="1:9" ht="12.75">
      <c r="A80" s="5"/>
      <c r="B80" s="5" t="s">
        <v>202</v>
      </c>
      <c r="C80" s="5" t="s">
        <v>248</v>
      </c>
      <c r="D80" s="8">
        <f>D77</f>
        <v>3</v>
      </c>
      <c r="E80" s="5"/>
      <c r="F80" s="18">
        <f>SUM(F77:F79)</f>
        <v>1621.6139999999998</v>
      </c>
      <c r="G80" s="56"/>
      <c r="H80" s="57"/>
      <c r="I80" s="58"/>
    </row>
    <row r="81" spans="1:9" ht="12.75">
      <c r="A81" s="6"/>
      <c r="B81" s="6" t="s">
        <v>257</v>
      </c>
      <c r="C81" s="6"/>
      <c r="D81" s="6"/>
      <c r="E81" s="6"/>
      <c r="F81" s="17">
        <f>F80+F68+F52+F28+F23+F75+F31</f>
        <v>65244.424</v>
      </c>
      <c r="G81" s="53"/>
      <c r="H81" s="54"/>
      <c r="I81" s="55"/>
    </row>
    <row r="84" spans="2:8" ht="12.75">
      <c r="B84" s="9" t="s">
        <v>258</v>
      </c>
      <c r="C84" s="9"/>
      <c r="D84" s="9"/>
      <c r="E84" s="9"/>
      <c r="F84" s="9"/>
      <c r="G84" s="9"/>
      <c r="H84" s="9"/>
    </row>
    <row r="85" spans="2:8" ht="12.75">
      <c r="B85" s="9" t="s">
        <v>259</v>
      </c>
      <c r="C85" s="9"/>
      <c r="D85" s="9"/>
      <c r="E85" s="9"/>
      <c r="F85" s="9"/>
      <c r="G85" s="9" t="s">
        <v>260</v>
      </c>
      <c r="H85" s="9"/>
    </row>
  </sheetData>
  <sheetProtection/>
  <mergeCells count="59">
    <mergeCell ref="G45:I45"/>
    <mergeCell ref="G80:I80"/>
    <mergeCell ref="G81:I81"/>
    <mergeCell ref="G57:I57"/>
    <mergeCell ref="G74:I74"/>
    <mergeCell ref="G73:I73"/>
    <mergeCell ref="G72:I72"/>
    <mergeCell ref="G71:I71"/>
    <mergeCell ref="B76:I76"/>
    <mergeCell ref="G77:I77"/>
    <mergeCell ref="G70:I70"/>
    <mergeCell ref="G75:I75"/>
    <mergeCell ref="B69:I69"/>
    <mergeCell ref="G64:I64"/>
    <mergeCell ref="G67:I67"/>
    <mergeCell ref="G68:I68"/>
    <mergeCell ref="G65:I65"/>
    <mergeCell ref="G66:I66"/>
    <mergeCell ref="G59:I59"/>
    <mergeCell ref="G60:I60"/>
    <mergeCell ref="G61:I61"/>
    <mergeCell ref="G63:I63"/>
    <mergeCell ref="G62:I62"/>
    <mergeCell ref="G52:I52"/>
    <mergeCell ref="B53:I53"/>
    <mergeCell ref="G54:I54"/>
    <mergeCell ref="G55:I55"/>
    <mergeCell ref="G56:I56"/>
    <mergeCell ref="G58:I58"/>
    <mergeCell ref="G46:I46"/>
    <mergeCell ref="G48:I48"/>
    <mergeCell ref="G50:I50"/>
    <mergeCell ref="G51:I51"/>
    <mergeCell ref="G49:I49"/>
    <mergeCell ref="G40:I40"/>
    <mergeCell ref="G41:I41"/>
    <mergeCell ref="G42:I42"/>
    <mergeCell ref="G43:I43"/>
    <mergeCell ref="G44:I44"/>
    <mergeCell ref="G34:I34"/>
    <mergeCell ref="G35:I35"/>
    <mergeCell ref="G36:I36"/>
    <mergeCell ref="G37:I37"/>
    <mergeCell ref="G38:I38"/>
    <mergeCell ref="G39:I39"/>
    <mergeCell ref="B7:I7"/>
    <mergeCell ref="G23:I23"/>
    <mergeCell ref="B24:I24"/>
    <mergeCell ref="G28:I28"/>
    <mergeCell ref="B32:I32"/>
    <mergeCell ref="G33:I33"/>
    <mergeCell ref="B29:I29"/>
    <mergeCell ref="G31:I31"/>
    <mergeCell ref="A1:I1"/>
    <mergeCell ref="A2:I2"/>
    <mergeCell ref="A3:I3"/>
    <mergeCell ref="G4:I4"/>
    <mergeCell ref="G5:I5"/>
    <mergeCell ref="G6:I6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97"/>
  <sheetViews>
    <sheetView zoomScalePageLayoutView="0" workbookViewId="0" topLeftCell="A1">
      <selection activeCell="B29" sqref="B29:B32"/>
    </sheetView>
  </sheetViews>
  <sheetFormatPr defaultColWidth="9.140625" defaultRowHeight="12.75"/>
  <cols>
    <col min="1" max="1" width="7.2812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590</v>
      </c>
      <c r="B2" s="66"/>
      <c r="C2" s="66"/>
      <c r="D2" s="66"/>
      <c r="E2" s="66"/>
      <c r="F2" s="66"/>
      <c r="G2" s="66"/>
      <c r="H2" s="66"/>
      <c r="I2" s="67"/>
    </row>
    <row r="3" spans="1:9" ht="12.75">
      <c r="A3" s="68" t="s">
        <v>185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" t="s">
        <v>186</v>
      </c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</row>
    <row r="5" spans="1:9" ht="12.75">
      <c r="A5" s="6" t="s">
        <v>263</v>
      </c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4.25" customHeight="1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109"/>
      <c r="B8" s="48" t="s">
        <v>172</v>
      </c>
      <c r="C8" s="46" t="s">
        <v>198</v>
      </c>
      <c r="D8" s="96">
        <v>1</v>
      </c>
      <c r="E8" s="46">
        <v>212</v>
      </c>
      <c r="F8" s="46">
        <f aca="true" t="shared" si="0" ref="F8:F26">D8*E8</f>
        <v>212</v>
      </c>
      <c r="G8" s="97" t="s">
        <v>317</v>
      </c>
      <c r="H8" s="51"/>
      <c r="I8" s="52"/>
    </row>
    <row r="9" spans="1:9" s="13" customFormat="1" ht="12.75">
      <c r="A9" s="109"/>
      <c r="B9" s="48" t="s">
        <v>641</v>
      </c>
      <c r="C9" s="46" t="s">
        <v>198</v>
      </c>
      <c r="D9" s="96">
        <v>1</v>
      </c>
      <c r="E9" s="46">
        <v>212</v>
      </c>
      <c r="F9" s="46">
        <f t="shared" si="0"/>
        <v>212</v>
      </c>
      <c r="G9" s="97" t="s">
        <v>264</v>
      </c>
      <c r="H9" s="51"/>
      <c r="I9" s="52"/>
    </row>
    <row r="10" spans="1:9" s="13" customFormat="1" ht="12.75">
      <c r="A10" s="109"/>
      <c r="B10" s="48" t="s">
        <v>633</v>
      </c>
      <c r="C10" s="46" t="s">
        <v>198</v>
      </c>
      <c r="D10" s="96">
        <v>2</v>
      </c>
      <c r="E10" s="46">
        <v>212</v>
      </c>
      <c r="F10" s="46">
        <f>D10*E10</f>
        <v>424</v>
      </c>
      <c r="G10" s="97" t="s">
        <v>264</v>
      </c>
      <c r="H10" s="51"/>
      <c r="I10" s="52"/>
    </row>
    <row r="11" spans="1:9" s="13" customFormat="1" ht="12.75">
      <c r="A11" s="109"/>
      <c r="B11" s="48" t="s">
        <v>646</v>
      </c>
      <c r="C11" s="46" t="s">
        <v>198</v>
      </c>
      <c r="D11" s="96">
        <v>1</v>
      </c>
      <c r="E11" s="46">
        <v>212</v>
      </c>
      <c r="F11" s="46">
        <f>D11*E11</f>
        <v>212</v>
      </c>
      <c r="G11" s="97" t="s">
        <v>264</v>
      </c>
      <c r="H11" s="51"/>
      <c r="I11" s="52"/>
    </row>
    <row r="12" spans="1:9" s="13" customFormat="1" ht="12.75">
      <c r="A12" s="109"/>
      <c r="B12" s="48" t="s">
        <v>635</v>
      </c>
      <c r="C12" s="46" t="s">
        <v>198</v>
      </c>
      <c r="D12" s="96">
        <v>1</v>
      </c>
      <c r="E12" s="46">
        <v>212</v>
      </c>
      <c r="F12" s="46">
        <f t="shared" si="0"/>
        <v>212</v>
      </c>
      <c r="G12" s="97" t="s">
        <v>264</v>
      </c>
      <c r="H12" s="51"/>
      <c r="I12" s="52"/>
    </row>
    <row r="13" spans="1:10" ht="12.75">
      <c r="A13" s="95"/>
      <c r="B13" s="49" t="s">
        <v>634</v>
      </c>
      <c r="C13" s="46" t="s">
        <v>198</v>
      </c>
      <c r="D13" s="96">
        <v>1</v>
      </c>
      <c r="E13" s="46">
        <v>212</v>
      </c>
      <c r="F13" s="46">
        <f t="shared" si="0"/>
        <v>212</v>
      </c>
      <c r="G13" s="97" t="s">
        <v>264</v>
      </c>
      <c r="H13" s="51"/>
      <c r="I13" s="52"/>
      <c r="J13" s="27"/>
    </row>
    <row r="14" spans="1:9" s="13" customFormat="1" ht="12.75">
      <c r="A14" s="95"/>
      <c r="B14" s="48" t="s">
        <v>608</v>
      </c>
      <c r="C14" s="46" t="s">
        <v>198</v>
      </c>
      <c r="D14" s="96">
        <v>5</v>
      </c>
      <c r="E14" s="46">
        <v>212</v>
      </c>
      <c r="F14" s="46">
        <f>D14*E14</f>
        <v>1060</v>
      </c>
      <c r="G14" s="97" t="s">
        <v>478</v>
      </c>
      <c r="H14" s="51"/>
      <c r="I14" s="52"/>
    </row>
    <row r="15" spans="1:9" ht="25.5">
      <c r="A15" s="95"/>
      <c r="B15" s="48" t="s">
        <v>653</v>
      </c>
      <c r="C15" s="46" t="s">
        <v>198</v>
      </c>
      <c r="D15" s="96">
        <v>13</v>
      </c>
      <c r="E15" s="46">
        <v>212</v>
      </c>
      <c r="F15" s="46">
        <f t="shared" si="0"/>
        <v>2756</v>
      </c>
      <c r="G15" s="97" t="s">
        <v>201</v>
      </c>
      <c r="H15" s="51"/>
      <c r="I15" s="52"/>
    </row>
    <row r="16" spans="1:9" ht="12.75">
      <c r="A16" s="95"/>
      <c r="B16" s="48" t="s">
        <v>605</v>
      </c>
      <c r="C16" s="46" t="s">
        <v>198</v>
      </c>
      <c r="D16" s="96">
        <v>1</v>
      </c>
      <c r="E16" s="46">
        <v>212</v>
      </c>
      <c r="F16" s="46">
        <f>D16*E16</f>
        <v>212</v>
      </c>
      <c r="G16" s="98" t="s">
        <v>557</v>
      </c>
      <c r="H16" s="51"/>
      <c r="I16" s="52"/>
    </row>
    <row r="17" spans="1:9" ht="12.75">
      <c r="A17" s="95"/>
      <c r="B17" s="48" t="s">
        <v>613</v>
      </c>
      <c r="C17" s="46" t="s">
        <v>198</v>
      </c>
      <c r="D17" s="96">
        <v>6</v>
      </c>
      <c r="E17" s="46">
        <v>212</v>
      </c>
      <c r="F17" s="46">
        <f>D17*E17</f>
        <v>1272</v>
      </c>
      <c r="G17" s="98" t="s">
        <v>557</v>
      </c>
      <c r="H17" s="51"/>
      <c r="I17" s="52"/>
    </row>
    <row r="18" spans="1:9" ht="12.75">
      <c r="A18" s="95"/>
      <c r="B18" s="48" t="s">
        <v>658</v>
      </c>
      <c r="C18" s="46" t="s">
        <v>198</v>
      </c>
      <c r="D18" s="96">
        <v>8.5</v>
      </c>
      <c r="E18" s="46">
        <v>212</v>
      </c>
      <c r="F18" s="46">
        <f>D18*E18</f>
        <v>1802</v>
      </c>
      <c r="G18" s="98" t="s">
        <v>557</v>
      </c>
      <c r="H18" s="51"/>
      <c r="I18" s="52"/>
    </row>
    <row r="19" spans="1:9" ht="12.75">
      <c r="A19" s="95"/>
      <c r="B19" s="48" t="s">
        <v>462</v>
      </c>
      <c r="C19" s="46" t="s">
        <v>198</v>
      </c>
      <c r="D19" s="96">
        <v>0.5</v>
      </c>
      <c r="E19" s="46">
        <v>212</v>
      </c>
      <c r="F19" s="46">
        <f t="shared" si="0"/>
        <v>106</v>
      </c>
      <c r="G19" s="98" t="s">
        <v>557</v>
      </c>
      <c r="H19" s="51"/>
      <c r="I19" s="52"/>
    </row>
    <row r="20" spans="1:9" ht="12.75">
      <c r="A20" s="95"/>
      <c r="B20" s="48" t="s">
        <v>603</v>
      </c>
      <c r="C20" s="46" t="s">
        <v>198</v>
      </c>
      <c r="D20" s="96">
        <v>11.5</v>
      </c>
      <c r="E20" s="46">
        <v>212</v>
      </c>
      <c r="F20" s="46">
        <f>D20*E20</f>
        <v>2438</v>
      </c>
      <c r="G20" s="98" t="s">
        <v>604</v>
      </c>
      <c r="H20" s="51"/>
      <c r="I20" s="52"/>
    </row>
    <row r="21" spans="1:9" ht="12.75">
      <c r="A21" s="95"/>
      <c r="B21" s="48" t="s">
        <v>601</v>
      </c>
      <c r="C21" s="46" t="s">
        <v>198</v>
      </c>
      <c r="D21" s="96">
        <v>6</v>
      </c>
      <c r="E21" s="46">
        <v>212</v>
      </c>
      <c r="F21" s="46">
        <f t="shared" si="0"/>
        <v>1272</v>
      </c>
      <c r="G21" s="98" t="s">
        <v>551</v>
      </c>
      <c r="H21" s="51"/>
      <c r="I21" s="52"/>
    </row>
    <row r="22" spans="1:9" ht="12.75">
      <c r="A22" s="95"/>
      <c r="B22" s="48" t="s">
        <v>600</v>
      </c>
      <c r="C22" s="46" t="s">
        <v>198</v>
      </c>
      <c r="D22" s="96">
        <v>6</v>
      </c>
      <c r="E22" s="46">
        <v>212</v>
      </c>
      <c r="F22" s="46">
        <f t="shared" si="0"/>
        <v>1272</v>
      </c>
      <c r="G22" s="98" t="s">
        <v>551</v>
      </c>
      <c r="H22" s="51"/>
      <c r="I22" s="52"/>
    </row>
    <row r="23" spans="1:9" ht="12.75">
      <c r="A23" s="95"/>
      <c r="B23" s="48" t="s">
        <v>591</v>
      </c>
      <c r="C23" s="46" t="s">
        <v>198</v>
      </c>
      <c r="D23" s="96">
        <v>45</v>
      </c>
      <c r="E23" s="46">
        <v>212</v>
      </c>
      <c r="F23" s="46">
        <f t="shared" si="0"/>
        <v>9540</v>
      </c>
      <c r="G23" s="98" t="s">
        <v>657</v>
      </c>
      <c r="H23" s="51"/>
      <c r="I23" s="52"/>
    </row>
    <row r="24" spans="1:9" ht="12.75">
      <c r="A24" s="95"/>
      <c r="B24" s="48" t="s">
        <v>594</v>
      </c>
      <c r="C24" s="46" t="s">
        <v>198</v>
      </c>
      <c r="D24" s="96">
        <v>5</v>
      </c>
      <c r="E24" s="46">
        <v>212</v>
      </c>
      <c r="F24" s="46">
        <f t="shared" si="0"/>
        <v>1060</v>
      </c>
      <c r="G24" s="98" t="s">
        <v>266</v>
      </c>
      <c r="H24" s="51"/>
      <c r="I24" s="52"/>
    </row>
    <row r="25" spans="1:9" ht="12.75">
      <c r="A25" s="95"/>
      <c r="B25" s="48" t="s">
        <v>655</v>
      </c>
      <c r="C25" s="46" t="s">
        <v>198</v>
      </c>
      <c r="D25" s="96">
        <v>1.5</v>
      </c>
      <c r="E25" s="46">
        <v>212</v>
      </c>
      <c r="F25" s="46">
        <f t="shared" si="0"/>
        <v>318</v>
      </c>
      <c r="G25" s="97" t="s">
        <v>264</v>
      </c>
      <c r="H25" s="51"/>
      <c r="I25" s="52"/>
    </row>
    <row r="26" spans="1:10" ht="12.75">
      <c r="A26" s="95"/>
      <c r="B26" s="48" t="s">
        <v>598</v>
      </c>
      <c r="C26" s="46" t="s">
        <v>198</v>
      </c>
      <c r="D26" s="96">
        <v>12</v>
      </c>
      <c r="E26" s="46">
        <v>212</v>
      </c>
      <c r="F26" s="46">
        <f t="shared" si="0"/>
        <v>2544</v>
      </c>
      <c r="G26" s="98" t="s">
        <v>599</v>
      </c>
      <c r="H26" s="51"/>
      <c r="I26" s="52"/>
      <c r="J26" s="27"/>
    </row>
    <row r="27" spans="1:10" ht="12.75">
      <c r="A27" s="4"/>
      <c r="B27" s="5" t="s">
        <v>202</v>
      </c>
      <c r="C27" s="5" t="s">
        <v>198</v>
      </c>
      <c r="D27" s="26">
        <f>SUM(D8:D26)</f>
        <v>128</v>
      </c>
      <c r="E27" s="5"/>
      <c r="F27" s="18">
        <f>SUM(F8:F26)</f>
        <v>27136</v>
      </c>
      <c r="G27" s="76"/>
      <c r="H27" s="77"/>
      <c r="I27" s="78"/>
      <c r="J27" s="27"/>
    </row>
    <row r="28" spans="1:9" ht="12.75">
      <c r="A28" s="1"/>
      <c r="B28" s="62" t="s">
        <v>250</v>
      </c>
      <c r="C28" s="63"/>
      <c r="D28" s="63"/>
      <c r="E28" s="63"/>
      <c r="F28" s="63"/>
      <c r="G28" s="63"/>
      <c r="H28" s="63"/>
      <c r="I28" s="64"/>
    </row>
    <row r="29" spans="1:10" ht="12.75">
      <c r="A29" s="37"/>
      <c r="B29" s="48" t="s">
        <v>655</v>
      </c>
      <c r="C29" s="1" t="s">
        <v>248</v>
      </c>
      <c r="D29" s="7">
        <v>3</v>
      </c>
      <c r="E29" s="12">
        <v>538.85</v>
      </c>
      <c r="F29" s="1">
        <f>D29*E29</f>
        <v>1616.5500000000002</v>
      </c>
      <c r="G29" s="14" t="s">
        <v>262</v>
      </c>
      <c r="H29" s="15"/>
      <c r="I29" s="16"/>
      <c r="J29" s="28"/>
    </row>
    <row r="30" spans="1:10" ht="12.75">
      <c r="A30" s="37"/>
      <c r="B30" s="48" t="s">
        <v>591</v>
      </c>
      <c r="C30" s="1" t="s">
        <v>248</v>
      </c>
      <c r="D30" s="7">
        <v>2</v>
      </c>
      <c r="E30" s="12">
        <v>538.85</v>
      </c>
      <c r="F30" s="1">
        <f>D30*E30</f>
        <v>1077.7</v>
      </c>
      <c r="G30" s="45" t="s">
        <v>657</v>
      </c>
      <c r="H30" s="22"/>
      <c r="I30" s="23"/>
      <c r="J30" s="28"/>
    </row>
    <row r="31" spans="1:10" ht="12.75">
      <c r="A31" s="37"/>
      <c r="B31" s="48" t="s">
        <v>637</v>
      </c>
      <c r="C31" s="1" t="s">
        <v>248</v>
      </c>
      <c r="D31" s="7">
        <v>1</v>
      </c>
      <c r="E31" s="12">
        <v>538.85</v>
      </c>
      <c r="F31" s="1">
        <f>D31*E31</f>
        <v>538.85</v>
      </c>
      <c r="G31" s="14" t="s">
        <v>262</v>
      </c>
      <c r="H31" s="15"/>
      <c r="I31" s="16"/>
      <c r="J31" s="28"/>
    </row>
    <row r="32" spans="1:10" ht="12.75">
      <c r="A32" s="37"/>
      <c r="B32" s="48" t="s">
        <v>635</v>
      </c>
      <c r="C32" s="1" t="s">
        <v>248</v>
      </c>
      <c r="D32" s="7">
        <v>1</v>
      </c>
      <c r="E32" s="12">
        <v>538.85</v>
      </c>
      <c r="F32" s="1">
        <f>D32*E32</f>
        <v>538.85</v>
      </c>
      <c r="G32" s="14" t="s">
        <v>262</v>
      </c>
      <c r="H32" s="15"/>
      <c r="I32" s="16"/>
      <c r="J32" s="28"/>
    </row>
    <row r="33" spans="1:9" ht="12.75">
      <c r="A33" s="5"/>
      <c r="B33" s="5" t="s">
        <v>202</v>
      </c>
      <c r="C33" s="5" t="s">
        <v>248</v>
      </c>
      <c r="D33" s="8">
        <f>SUM(D29:D32)</f>
        <v>7</v>
      </c>
      <c r="E33" s="5"/>
      <c r="F33" s="5">
        <f>SUM(F29:F32)</f>
        <v>3771.95</v>
      </c>
      <c r="G33" s="56"/>
      <c r="H33" s="57"/>
      <c r="I33" s="58"/>
    </row>
    <row r="34" spans="1:9" ht="12.75">
      <c r="A34" s="1"/>
      <c r="B34" s="62" t="s">
        <v>251</v>
      </c>
      <c r="C34" s="63"/>
      <c r="D34" s="63"/>
      <c r="E34" s="63"/>
      <c r="F34" s="63"/>
      <c r="G34" s="63"/>
      <c r="H34" s="63"/>
      <c r="I34" s="64"/>
    </row>
    <row r="35" spans="1:10" ht="12.75">
      <c r="A35" s="95"/>
      <c r="B35" s="48" t="s">
        <v>652</v>
      </c>
      <c r="C35" s="46" t="s">
        <v>248</v>
      </c>
      <c r="D35" s="44">
        <v>1</v>
      </c>
      <c r="E35" s="46">
        <v>165.38</v>
      </c>
      <c r="F35" s="46">
        <f aca="true" t="shared" si="1" ref="F35:F50">D35*E35</f>
        <v>165.38</v>
      </c>
      <c r="G35" s="102" t="s">
        <v>262</v>
      </c>
      <c r="H35" s="80"/>
      <c r="I35" s="81"/>
      <c r="J35" s="28"/>
    </row>
    <row r="36" spans="1:10" ht="12.75">
      <c r="A36" s="109"/>
      <c r="B36" s="48" t="s">
        <v>648</v>
      </c>
      <c r="C36" s="46" t="s">
        <v>248</v>
      </c>
      <c r="D36" s="44">
        <v>7</v>
      </c>
      <c r="E36" s="46">
        <v>165.38</v>
      </c>
      <c r="F36" s="46">
        <f t="shared" si="1"/>
        <v>1157.6599999999999</v>
      </c>
      <c r="G36" s="102" t="s">
        <v>262</v>
      </c>
      <c r="H36" s="80"/>
      <c r="I36" s="81"/>
      <c r="J36" s="28"/>
    </row>
    <row r="37" spans="1:10" ht="12.75">
      <c r="A37" s="109"/>
      <c r="B37" s="48" t="s">
        <v>642</v>
      </c>
      <c r="C37" s="46" t="s">
        <v>248</v>
      </c>
      <c r="D37" s="44">
        <v>3</v>
      </c>
      <c r="E37" s="46">
        <v>165.38</v>
      </c>
      <c r="F37" s="46">
        <f t="shared" si="1"/>
        <v>496.14</v>
      </c>
      <c r="G37" s="102" t="s">
        <v>262</v>
      </c>
      <c r="H37" s="80"/>
      <c r="I37" s="81"/>
      <c r="J37" s="28"/>
    </row>
    <row r="38" spans="1:10" ht="12.75">
      <c r="A38" s="109"/>
      <c r="B38" s="48" t="s">
        <v>638</v>
      </c>
      <c r="C38" s="46" t="s">
        <v>248</v>
      </c>
      <c r="D38" s="44">
        <v>1</v>
      </c>
      <c r="E38" s="46">
        <v>165.38</v>
      </c>
      <c r="F38" s="46">
        <f t="shared" si="1"/>
        <v>165.38</v>
      </c>
      <c r="G38" s="102" t="s">
        <v>262</v>
      </c>
      <c r="H38" s="80"/>
      <c r="I38" s="81"/>
      <c r="J38" s="28"/>
    </row>
    <row r="39" spans="1:10" ht="12.75">
      <c r="A39" s="109"/>
      <c r="B39" s="48" t="s">
        <v>645</v>
      </c>
      <c r="C39" s="46" t="s">
        <v>248</v>
      </c>
      <c r="D39" s="44">
        <v>4</v>
      </c>
      <c r="E39" s="46">
        <v>165.38</v>
      </c>
      <c r="F39" s="46">
        <f>D39*E39</f>
        <v>661.52</v>
      </c>
      <c r="G39" s="102" t="s">
        <v>262</v>
      </c>
      <c r="H39" s="80"/>
      <c r="I39" s="81"/>
      <c r="J39" s="28"/>
    </row>
    <row r="40" spans="1:10" ht="12.75">
      <c r="A40" s="109"/>
      <c r="B40" s="48" t="s">
        <v>633</v>
      </c>
      <c r="C40" s="46" t="s">
        <v>248</v>
      </c>
      <c r="D40" s="44">
        <v>2</v>
      </c>
      <c r="E40" s="46">
        <v>165.38</v>
      </c>
      <c r="F40" s="46">
        <f t="shared" si="1"/>
        <v>330.76</v>
      </c>
      <c r="G40" s="102" t="s">
        <v>262</v>
      </c>
      <c r="H40" s="80"/>
      <c r="I40" s="81"/>
      <c r="J40" s="28"/>
    </row>
    <row r="41" spans="1:10" ht="12.75">
      <c r="A41" s="95"/>
      <c r="B41" s="48" t="s">
        <v>651</v>
      </c>
      <c r="C41" s="46" t="s">
        <v>248</v>
      </c>
      <c r="D41" s="44">
        <v>5</v>
      </c>
      <c r="E41" s="46">
        <v>165.38</v>
      </c>
      <c r="F41" s="46">
        <f t="shared" si="1"/>
        <v>826.9</v>
      </c>
      <c r="G41" s="102" t="s">
        <v>262</v>
      </c>
      <c r="H41" s="80"/>
      <c r="I41" s="81"/>
      <c r="J41" s="28"/>
    </row>
    <row r="42" spans="1:10" ht="12.75">
      <c r="A42" s="95"/>
      <c r="B42" s="48" t="s">
        <v>643</v>
      </c>
      <c r="C42" s="46" t="s">
        <v>248</v>
      </c>
      <c r="D42" s="44">
        <v>2</v>
      </c>
      <c r="E42" s="46">
        <v>165.38</v>
      </c>
      <c r="F42" s="46">
        <f>D42*E42</f>
        <v>330.76</v>
      </c>
      <c r="G42" s="102" t="s">
        <v>262</v>
      </c>
      <c r="H42" s="80"/>
      <c r="I42" s="81"/>
      <c r="J42" s="28"/>
    </row>
    <row r="43" spans="1:10" ht="12.75">
      <c r="A43" s="95"/>
      <c r="B43" s="48" t="s">
        <v>647</v>
      </c>
      <c r="C43" s="46" t="s">
        <v>248</v>
      </c>
      <c r="D43" s="44">
        <v>3</v>
      </c>
      <c r="E43" s="46">
        <v>165.38</v>
      </c>
      <c r="F43" s="46">
        <f t="shared" si="1"/>
        <v>496.14</v>
      </c>
      <c r="G43" s="102" t="s">
        <v>262</v>
      </c>
      <c r="H43" s="80"/>
      <c r="I43" s="81"/>
      <c r="J43" s="28"/>
    </row>
    <row r="44" spans="1:10" ht="12.75">
      <c r="A44" s="95"/>
      <c r="B44" s="48" t="s">
        <v>640</v>
      </c>
      <c r="C44" s="46" t="s">
        <v>248</v>
      </c>
      <c r="D44" s="44">
        <v>3</v>
      </c>
      <c r="E44" s="46">
        <v>165.38</v>
      </c>
      <c r="F44" s="46">
        <f>D44*E44</f>
        <v>496.14</v>
      </c>
      <c r="G44" s="102" t="s">
        <v>262</v>
      </c>
      <c r="H44" s="80"/>
      <c r="I44" s="81"/>
      <c r="J44" s="28"/>
    </row>
    <row r="45" spans="1:10" ht="12.75">
      <c r="A45" s="95"/>
      <c r="B45" s="48" t="s">
        <v>649</v>
      </c>
      <c r="C45" s="46" t="s">
        <v>248</v>
      </c>
      <c r="D45" s="44">
        <v>5</v>
      </c>
      <c r="E45" s="46">
        <v>165.38</v>
      </c>
      <c r="F45" s="46">
        <f t="shared" si="1"/>
        <v>826.9</v>
      </c>
      <c r="G45" s="102" t="s">
        <v>262</v>
      </c>
      <c r="H45" s="80"/>
      <c r="I45" s="81"/>
      <c r="J45" s="28"/>
    </row>
    <row r="46" spans="1:10" ht="12.75">
      <c r="A46" s="95"/>
      <c r="B46" s="49" t="s">
        <v>634</v>
      </c>
      <c r="C46" s="46" t="s">
        <v>248</v>
      </c>
      <c r="D46" s="44">
        <v>1</v>
      </c>
      <c r="E46" s="46">
        <v>165.38</v>
      </c>
      <c r="F46" s="46">
        <f t="shared" si="1"/>
        <v>165.38</v>
      </c>
      <c r="G46" s="102" t="s">
        <v>262</v>
      </c>
      <c r="H46" s="80"/>
      <c r="I46" s="81"/>
      <c r="J46" s="28"/>
    </row>
    <row r="47" spans="1:10" ht="12.75">
      <c r="A47" s="95"/>
      <c r="B47" s="48" t="s">
        <v>636</v>
      </c>
      <c r="C47" s="46" t="s">
        <v>248</v>
      </c>
      <c r="D47" s="44">
        <v>2</v>
      </c>
      <c r="E47" s="46">
        <v>165.38</v>
      </c>
      <c r="F47" s="46">
        <f t="shared" si="1"/>
        <v>330.76</v>
      </c>
      <c r="G47" s="102" t="s">
        <v>262</v>
      </c>
      <c r="H47" s="80"/>
      <c r="I47" s="81"/>
      <c r="J47" s="28"/>
    </row>
    <row r="48" spans="1:10" ht="12.75">
      <c r="A48" s="95"/>
      <c r="B48" s="48" t="s">
        <v>632</v>
      </c>
      <c r="C48" s="46" t="s">
        <v>248</v>
      </c>
      <c r="D48" s="44">
        <v>1</v>
      </c>
      <c r="E48" s="46">
        <v>165.38</v>
      </c>
      <c r="F48" s="46">
        <f>D48*E48</f>
        <v>165.38</v>
      </c>
      <c r="G48" s="102" t="s">
        <v>262</v>
      </c>
      <c r="H48" s="80"/>
      <c r="I48" s="81"/>
      <c r="J48" s="28"/>
    </row>
    <row r="49" spans="1:10" ht="25.5">
      <c r="A49" s="95"/>
      <c r="B49" s="48" t="s">
        <v>650</v>
      </c>
      <c r="C49" s="46" t="s">
        <v>248</v>
      </c>
      <c r="D49" s="44">
        <v>12</v>
      </c>
      <c r="E49" s="46">
        <v>165.38</v>
      </c>
      <c r="F49" s="46">
        <f>D49*E49</f>
        <v>1984.56</v>
      </c>
      <c r="G49" s="102" t="s">
        <v>262</v>
      </c>
      <c r="H49" s="80"/>
      <c r="I49" s="81"/>
      <c r="J49" s="28"/>
    </row>
    <row r="50" spans="1:10" ht="12.75">
      <c r="A50" s="95"/>
      <c r="B50" s="48" t="s">
        <v>654</v>
      </c>
      <c r="C50" s="46" t="s">
        <v>248</v>
      </c>
      <c r="D50" s="44">
        <v>5</v>
      </c>
      <c r="E50" s="46">
        <v>165.38</v>
      </c>
      <c r="F50" s="46">
        <f t="shared" si="1"/>
        <v>826.9</v>
      </c>
      <c r="G50" s="102" t="s">
        <v>262</v>
      </c>
      <c r="H50" s="80"/>
      <c r="I50" s="81"/>
      <c r="J50" s="28"/>
    </row>
    <row r="51" spans="1:10" ht="12.75">
      <c r="A51" s="109"/>
      <c r="B51" s="48" t="s">
        <v>656</v>
      </c>
      <c r="C51" s="46" t="s">
        <v>248</v>
      </c>
      <c r="D51" s="44">
        <v>48</v>
      </c>
      <c r="E51" s="46">
        <v>165.38</v>
      </c>
      <c r="F51" s="46">
        <f>D51*E51</f>
        <v>7938.24</v>
      </c>
      <c r="G51" s="102" t="s">
        <v>201</v>
      </c>
      <c r="H51" s="80"/>
      <c r="I51" s="81"/>
      <c r="J51" s="28"/>
    </row>
    <row r="52" spans="1:10" ht="12.75">
      <c r="A52" s="109"/>
      <c r="B52" s="48" t="s">
        <v>606</v>
      </c>
      <c r="C52" s="46" t="s">
        <v>248</v>
      </c>
      <c r="D52" s="44">
        <v>8</v>
      </c>
      <c r="E52" s="46">
        <v>165.38</v>
      </c>
      <c r="F52" s="46">
        <f>D52*E52</f>
        <v>1323.04</v>
      </c>
      <c r="G52" s="102" t="s">
        <v>262</v>
      </c>
      <c r="H52" s="80"/>
      <c r="I52" s="81"/>
      <c r="J52" s="28"/>
    </row>
    <row r="53" spans="1:10" ht="12.75">
      <c r="A53" s="95"/>
      <c r="B53" s="48" t="s">
        <v>596</v>
      </c>
      <c r="C53" s="46" t="s">
        <v>248</v>
      </c>
      <c r="D53" s="44">
        <v>1</v>
      </c>
      <c r="E53" s="46">
        <v>165.38</v>
      </c>
      <c r="F53" s="46">
        <f>D53*E53</f>
        <v>165.38</v>
      </c>
      <c r="G53" s="102" t="s">
        <v>262</v>
      </c>
      <c r="H53" s="80"/>
      <c r="I53" s="81"/>
      <c r="J53" s="28"/>
    </row>
    <row r="54" spans="1:9" ht="12.75">
      <c r="A54" s="5"/>
      <c r="B54" s="5" t="s">
        <v>202</v>
      </c>
      <c r="C54" s="5" t="s">
        <v>248</v>
      </c>
      <c r="D54" s="8">
        <f>SUM(D35:D53)</f>
        <v>114</v>
      </c>
      <c r="E54" s="5"/>
      <c r="F54" s="5">
        <f>SUM(F35:F53)</f>
        <v>18853.320000000003</v>
      </c>
      <c r="G54" s="56"/>
      <c r="H54" s="57"/>
      <c r="I54" s="58"/>
    </row>
    <row r="55" spans="1:9" ht="12.75">
      <c r="A55" s="1"/>
      <c r="B55" s="62" t="s">
        <v>252</v>
      </c>
      <c r="C55" s="63"/>
      <c r="D55" s="63"/>
      <c r="E55" s="63"/>
      <c r="F55" s="63"/>
      <c r="G55" s="63"/>
      <c r="H55" s="63"/>
      <c r="I55" s="64"/>
    </row>
    <row r="56" spans="1:9" ht="12.75">
      <c r="A56" s="110"/>
      <c r="B56" s="48" t="s">
        <v>612</v>
      </c>
      <c r="C56" s="46" t="s">
        <v>248</v>
      </c>
      <c r="D56" s="44">
        <v>5</v>
      </c>
      <c r="E56" s="46">
        <v>159.05</v>
      </c>
      <c r="F56" s="46">
        <f aca="true" t="shared" si="2" ref="F56:F68">D56*E56</f>
        <v>795.25</v>
      </c>
      <c r="G56" s="102" t="s">
        <v>610</v>
      </c>
      <c r="H56" s="80"/>
      <c r="I56" s="81"/>
    </row>
    <row r="57" spans="1:9" ht="12.75">
      <c r="A57" s="110"/>
      <c r="B57" s="48" t="s">
        <v>227</v>
      </c>
      <c r="C57" s="46" t="s">
        <v>248</v>
      </c>
      <c r="D57" s="44">
        <v>7</v>
      </c>
      <c r="E57" s="46">
        <v>159.05</v>
      </c>
      <c r="F57" s="46">
        <f t="shared" si="2"/>
        <v>1113.3500000000001</v>
      </c>
      <c r="G57" s="102" t="s">
        <v>351</v>
      </c>
      <c r="H57" s="80"/>
      <c r="I57" s="81"/>
    </row>
    <row r="58" spans="1:9" ht="12.75">
      <c r="A58" s="110"/>
      <c r="B58" s="48" t="s">
        <v>611</v>
      </c>
      <c r="C58" s="46" t="s">
        <v>248</v>
      </c>
      <c r="D58" s="44">
        <v>6</v>
      </c>
      <c r="E58" s="46">
        <v>159.05</v>
      </c>
      <c r="F58" s="46">
        <f t="shared" si="2"/>
        <v>954.3000000000001</v>
      </c>
      <c r="G58" s="102" t="s">
        <v>351</v>
      </c>
      <c r="H58" s="80"/>
      <c r="I58" s="81"/>
    </row>
    <row r="59" spans="1:9" ht="12.75">
      <c r="A59" s="110"/>
      <c r="B59" s="48" t="s">
        <v>597</v>
      </c>
      <c r="C59" s="46" t="s">
        <v>248</v>
      </c>
      <c r="D59" s="44">
        <v>2</v>
      </c>
      <c r="E59" s="46">
        <v>159.05</v>
      </c>
      <c r="F59" s="46">
        <f t="shared" si="2"/>
        <v>318.1</v>
      </c>
      <c r="G59" s="111" t="s">
        <v>199</v>
      </c>
      <c r="H59" s="80"/>
      <c r="I59" s="81"/>
    </row>
    <row r="60" spans="1:9" ht="12.75">
      <c r="A60" s="110"/>
      <c r="B60" s="48" t="s">
        <v>315</v>
      </c>
      <c r="C60" s="46" t="s">
        <v>248</v>
      </c>
      <c r="D60" s="44">
        <v>2</v>
      </c>
      <c r="E60" s="46">
        <v>159.05</v>
      </c>
      <c r="F60" s="46">
        <f t="shared" si="2"/>
        <v>318.1</v>
      </c>
      <c r="G60" s="102" t="s">
        <v>602</v>
      </c>
      <c r="H60" s="80"/>
      <c r="I60" s="81"/>
    </row>
    <row r="61" spans="1:9" ht="12.75">
      <c r="A61" s="110"/>
      <c r="B61" s="48" t="s">
        <v>659</v>
      </c>
      <c r="C61" s="46" t="s">
        <v>248</v>
      </c>
      <c r="D61" s="44">
        <v>4</v>
      </c>
      <c r="E61" s="46">
        <v>159.05</v>
      </c>
      <c r="F61" s="46">
        <f t="shared" si="2"/>
        <v>636.2</v>
      </c>
      <c r="G61" s="102" t="s">
        <v>602</v>
      </c>
      <c r="H61" s="80"/>
      <c r="I61" s="81"/>
    </row>
    <row r="62" spans="1:9" ht="12.75">
      <c r="A62" s="110"/>
      <c r="B62" s="48" t="s">
        <v>607</v>
      </c>
      <c r="C62" s="46" t="s">
        <v>248</v>
      </c>
      <c r="D62" s="44">
        <v>7</v>
      </c>
      <c r="E62" s="46">
        <v>159.05</v>
      </c>
      <c r="F62" s="46">
        <f t="shared" si="2"/>
        <v>1113.3500000000001</v>
      </c>
      <c r="G62" s="111" t="s">
        <v>351</v>
      </c>
      <c r="H62" s="80"/>
      <c r="I62" s="81"/>
    </row>
    <row r="63" spans="1:9" ht="12.75">
      <c r="A63" s="110"/>
      <c r="B63" s="48" t="s">
        <v>660</v>
      </c>
      <c r="C63" s="46" t="s">
        <v>248</v>
      </c>
      <c r="D63" s="44">
        <v>2</v>
      </c>
      <c r="E63" s="46">
        <v>159.05</v>
      </c>
      <c r="F63" s="46">
        <f>D63*E63</f>
        <v>318.1</v>
      </c>
      <c r="G63" s="111" t="s">
        <v>556</v>
      </c>
      <c r="H63" s="80"/>
      <c r="I63" s="81"/>
    </row>
    <row r="64" spans="1:9" ht="12.75">
      <c r="A64" s="110"/>
      <c r="B64" s="48" t="s">
        <v>661</v>
      </c>
      <c r="C64" s="46" t="s">
        <v>248</v>
      </c>
      <c r="D64" s="44">
        <v>3</v>
      </c>
      <c r="E64" s="46">
        <v>159.05</v>
      </c>
      <c r="F64" s="46">
        <f t="shared" si="2"/>
        <v>477.15000000000003</v>
      </c>
      <c r="G64" s="111" t="s">
        <v>556</v>
      </c>
      <c r="H64" s="80"/>
      <c r="I64" s="81"/>
    </row>
    <row r="65" spans="1:9" ht="12.75">
      <c r="A65" s="110"/>
      <c r="B65" s="48" t="s">
        <v>77</v>
      </c>
      <c r="C65" s="46" t="s">
        <v>248</v>
      </c>
      <c r="D65" s="44">
        <v>1</v>
      </c>
      <c r="E65" s="46">
        <v>159.05</v>
      </c>
      <c r="F65" s="46">
        <f t="shared" si="2"/>
        <v>159.05</v>
      </c>
      <c r="G65" s="111" t="s">
        <v>556</v>
      </c>
      <c r="H65" s="80"/>
      <c r="I65" s="81"/>
    </row>
    <row r="66" spans="1:9" ht="12.75">
      <c r="A66" s="110"/>
      <c r="B66" s="48" t="s">
        <v>609</v>
      </c>
      <c r="C66" s="46" t="s">
        <v>248</v>
      </c>
      <c r="D66" s="44">
        <v>3</v>
      </c>
      <c r="E66" s="46">
        <v>159.05</v>
      </c>
      <c r="F66" s="46">
        <f t="shared" si="2"/>
        <v>477.15000000000003</v>
      </c>
      <c r="G66" s="102" t="s">
        <v>610</v>
      </c>
      <c r="H66" s="80"/>
      <c r="I66" s="81"/>
    </row>
    <row r="67" spans="1:9" ht="12.75">
      <c r="A67" s="110"/>
      <c r="B67" s="48" t="s">
        <v>644</v>
      </c>
      <c r="C67" s="46" t="s">
        <v>248</v>
      </c>
      <c r="D67" s="44">
        <v>1</v>
      </c>
      <c r="E67" s="46">
        <v>159.05</v>
      </c>
      <c r="F67" s="46">
        <f t="shared" si="2"/>
        <v>159.05</v>
      </c>
      <c r="G67" s="111" t="s">
        <v>556</v>
      </c>
      <c r="H67" s="80"/>
      <c r="I67" s="81"/>
    </row>
    <row r="68" spans="1:9" ht="12.75">
      <c r="A68" s="110"/>
      <c r="B68" s="48" t="s">
        <v>639</v>
      </c>
      <c r="C68" s="46" t="s">
        <v>248</v>
      </c>
      <c r="D68" s="44">
        <v>1</v>
      </c>
      <c r="E68" s="46">
        <v>159.05</v>
      </c>
      <c r="F68" s="46">
        <f t="shared" si="2"/>
        <v>159.05</v>
      </c>
      <c r="G68" s="102" t="s">
        <v>351</v>
      </c>
      <c r="H68" s="80"/>
      <c r="I68" s="81"/>
    </row>
    <row r="69" spans="1:9" ht="12.75">
      <c r="A69" s="5"/>
      <c r="B69" s="5" t="s">
        <v>202</v>
      </c>
      <c r="C69" s="5" t="s">
        <v>248</v>
      </c>
      <c r="D69" s="8">
        <f>SUM(D56:D68)</f>
        <v>44</v>
      </c>
      <c r="E69" s="5"/>
      <c r="F69" s="5">
        <f>SUM(F56:F68)</f>
        <v>6998.200000000001</v>
      </c>
      <c r="G69" s="56"/>
      <c r="H69" s="57"/>
      <c r="I69" s="58"/>
    </row>
    <row r="70" spans="1:9" ht="12.75" customHeight="1">
      <c r="A70" s="32"/>
      <c r="B70" s="86" t="s">
        <v>253</v>
      </c>
      <c r="C70" s="87"/>
      <c r="D70" s="87"/>
      <c r="E70" s="87"/>
      <c r="F70" s="87"/>
      <c r="G70" s="87"/>
      <c r="H70" s="87"/>
      <c r="I70" s="88"/>
    </row>
    <row r="71" spans="1:9" ht="12.75">
      <c r="A71" s="115"/>
      <c r="B71" s="48" t="s">
        <v>591</v>
      </c>
      <c r="C71" s="46" t="s">
        <v>248</v>
      </c>
      <c r="D71" s="44">
        <v>1</v>
      </c>
      <c r="E71" s="46">
        <v>130.74</v>
      </c>
      <c r="F71" s="46">
        <f>D71*E71</f>
        <v>130.74</v>
      </c>
      <c r="G71" s="84" t="s">
        <v>199</v>
      </c>
      <c r="H71" s="84"/>
      <c r="I71" s="84"/>
    </row>
    <row r="72" spans="1:9" ht="12.75">
      <c r="A72" s="121"/>
      <c r="B72" s="48" t="s">
        <v>597</v>
      </c>
      <c r="C72" s="46" t="s">
        <v>248</v>
      </c>
      <c r="D72" s="122">
        <v>1</v>
      </c>
      <c r="E72" s="46">
        <v>130.74</v>
      </c>
      <c r="F72" s="46">
        <f>D72*E72</f>
        <v>130.74</v>
      </c>
      <c r="G72" s="84" t="s">
        <v>199</v>
      </c>
      <c r="H72" s="84"/>
      <c r="I72" s="84"/>
    </row>
    <row r="73" spans="1:9" ht="12.75">
      <c r="A73" s="41"/>
      <c r="B73" s="42" t="s">
        <v>202</v>
      </c>
      <c r="C73" s="42" t="s">
        <v>248</v>
      </c>
      <c r="D73" s="43">
        <f>SUM(D71:D72)</f>
        <v>2</v>
      </c>
      <c r="E73" s="42"/>
      <c r="F73" s="42">
        <f>SUM(F71:F72)</f>
        <v>261.48</v>
      </c>
      <c r="G73" s="89"/>
      <c r="H73" s="90"/>
      <c r="I73" s="91"/>
    </row>
    <row r="74" spans="1:9" ht="12.75" customHeight="1">
      <c r="A74" s="1"/>
      <c r="B74" s="62" t="s">
        <v>453</v>
      </c>
      <c r="C74" s="60"/>
      <c r="D74" s="60"/>
      <c r="E74" s="60"/>
      <c r="F74" s="60"/>
      <c r="G74" s="60"/>
      <c r="H74" s="60"/>
      <c r="I74" s="61"/>
    </row>
    <row r="75" spans="1:9" ht="12.75">
      <c r="A75" s="95"/>
      <c r="B75" s="48" t="s">
        <v>595</v>
      </c>
      <c r="C75" s="46" t="s">
        <v>248</v>
      </c>
      <c r="D75" s="44">
        <v>1</v>
      </c>
      <c r="E75" s="46">
        <v>146.1</v>
      </c>
      <c r="F75" s="46">
        <f>D75*E75</f>
        <v>146.1</v>
      </c>
      <c r="G75" s="85" t="s">
        <v>270</v>
      </c>
      <c r="H75" s="75"/>
      <c r="I75" s="75"/>
    </row>
    <row r="76" spans="1:9" ht="12.75">
      <c r="A76" s="4"/>
      <c r="B76" s="5" t="s">
        <v>202</v>
      </c>
      <c r="C76" s="5" t="s">
        <v>248</v>
      </c>
      <c r="D76" s="8">
        <f>SUM(D75:D75)</f>
        <v>1</v>
      </c>
      <c r="E76" s="5"/>
      <c r="F76" s="5">
        <f>SUM(F75:F75)</f>
        <v>146.1</v>
      </c>
      <c r="G76" s="56"/>
      <c r="H76" s="57"/>
      <c r="I76" s="58"/>
    </row>
    <row r="77" spans="1:9" ht="12.75">
      <c r="A77" s="1"/>
      <c r="B77" s="62" t="s">
        <v>271</v>
      </c>
      <c r="C77" s="60"/>
      <c r="D77" s="60"/>
      <c r="E77" s="60"/>
      <c r="F77" s="60"/>
      <c r="G77" s="60"/>
      <c r="H77" s="60"/>
      <c r="I77" s="61"/>
    </row>
    <row r="78" spans="1:9" ht="12.75">
      <c r="A78" s="46"/>
      <c r="B78" s="48" t="s">
        <v>593</v>
      </c>
      <c r="C78" s="46" t="s">
        <v>248</v>
      </c>
      <c r="D78" s="44">
        <v>3</v>
      </c>
      <c r="E78" s="46">
        <v>967.75</v>
      </c>
      <c r="F78" s="46">
        <f>D78*E78</f>
        <v>2903.25</v>
      </c>
      <c r="G78" s="82" t="s">
        <v>270</v>
      </c>
      <c r="H78" s="80"/>
      <c r="I78" s="81"/>
    </row>
    <row r="79" spans="1:10" ht="12.75">
      <c r="A79" s="5"/>
      <c r="B79" s="5"/>
      <c r="C79" s="5" t="s">
        <v>248</v>
      </c>
      <c r="D79" s="8">
        <f>SUM(D78:D78)</f>
        <v>3</v>
      </c>
      <c r="E79" s="5"/>
      <c r="F79" s="18">
        <f>SUM(F78:F78)</f>
        <v>2903.25</v>
      </c>
      <c r="G79" s="56"/>
      <c r="H79" s="57"/>
      <c r="I79" s="58"/>
      <c r="J79" s="13"/>
    </row>
    <row r="80" spans="1:9" ht="12.75">
      <c r="A80" s="1"/>
      <c r="B80" s="62" t="s">
        <v>528</v>
      </c>
      <c r="C80" s="60"/>
      <c r="D80" s="60"/>
      <c r="E80" s="60"/>
      <c r="F80" s="60"/>
      <c r="G80" s="60"/>
      <c r="H80" s="60"/>
      <c r="I80" s="61"/>
    </row>
    <row r="81" spans="1:9" ht="12.75">
      <c r="A81" s="46"/>
      <c r="B81" s="48" t="s">
        <v>78</v>
      </c>
      <c r="C81" s="46" t="s">
        <v>248</v>
      </c>
      <c r="D81" s="44">
        <v>2</v>
      </c>
      <c r="E81" s="46">
        <v>2214.82</v>
      </c>
      <c r="F81" s="46">
        <f>D81*E81</f>
        <v>4429.64</v>
      </c>
      <c r="G81" s="111" t="s">
        <v>551</v>
      </c>
      <c r="H81" s="80"/>
      <c r="I81" s="81"/>
    </row>
    <row r="82" spans="1:9" ht="12.75">
      <c r="A82" s="46"/>
      <c r="B82" s="47" t="s">
        <v>323</v>
      </c>
      <c r="C82" s="46" t="s">
        <v>248</v>
      </c>
      <c r="D82" s="44">
        <v>2</v>
      </c>
      <c r="E82" s="46">
        <v>2214.82</v>
      </c>
      <c r="F82" s="46">
        <f>D82*E82</f>
        <v>4429.64</v>
      </c>
      <c r="G82" s="111" t="s">
        <v>551</v>
      </c>
      <c r="H82" s="80"/>
      <c r="I82" s="81"/>
    </row>
    <row r="83" spans="1:9" ht="12.75">
      <c r="A83" s="46"/>
      <c r="B83" s="47" t="s">
        <v>450</v>
      </c>
      <c r="C83" s="46" t="s">
        <v>248</v>
      </c>
      <c r="D83" s="44">
        <v>2</v>
      </c>
      <c r="E83" s="46">
        <v>2214.82</v>
      </c>
      <c r="F83" s="46">
        <f>D83*E83</f>
        <v>4429.64</v>
      </c>
      <c r="G83" s="111" t="s">
        <v>551</v>
      </c>
      <c r="H83" s="80"/>
      <c r="I83" s="81"/>
    </row>
    <row r="84" spans="1:9" ht="12.75">
      <c r="A84" s="46"/>
      <c r="B84" s="48" t="s">
        <v>335</v>
      </c>
      <c r="C84" s="46" t="s">
        <v>248</v>
      </c>
      <c r="D84" s="44">
        <v>2</v>
      </c>
      <c r="E84" s="46">
        <v>2214.82</v>
      </c>
      <c r="F84" s="46">
        <f>D84*E84</f>
        <v>4429.64</v>
      </c>
      <c r="G84" s="111" t="s">
        <v>551</v>
      </c>
      <c r="H84" s="80"/>
      <c r="I84" s="81"/>
    </row>
    <row r="85" spans="1:10" ht="12.75">
      <c r="A85" s="5"/>
      <c r="B85" s="5" t="s">
        <v>249</v>
      </c>
      <c r="C85" s="5" t="s">
        <v>248</v>
      </c>
      <c r="D85" s="8">
        <f>SUM(D81:D84)</f>
        <v>8</v>
      </c>
      <c r="E85" s="5"/>
      <c r="F85" s="18">
        <f>SUM(F81:F84)</f>
        <v>17718.56</v>
      </c>
      <c r="G85" s="56"/>
      <c r="H85" s="57"/>
      <c r="I85" s="58"/>
      <c r="J85" s="13"/>
    </row>
    <row r="86" spans="1:9" ht="12.75">
      <c r="A86" s="1"/>
      <c r="B86" s="62" t="s">
        <v>254</v>
      </c>
      <c r="C86" s="60"/>
      <c r="D86" s="60"/>
      <c r="E86" s="60"/>
      <c r="F86" s="60"/>
      <c r="G86" s="60"/>
      <c r="H86" s="60"/>
      <c r="I86" s="61"/>
    </row>
    <row r="87" spans="1:9" ht="12.75">
      <c r="A87" s="115"/>
      <c r="B87" s="48" t="s">
        <v>592</v>
      </c>
      <c r="C87" s="46" t="s">
        <v>248</v>
      </c>
      <c r="D87" s="44">
        <v>1</v>
      </c>
      <c r="E87" s="46">
        <v>468.63</v>
      </c>
      <c r="F87" s="46">
        <f>D87*E87</f>
        <v>468.63</v>
      </c>
      <c r="G87" s="102" t="s">
        <v>255</v>
      </c>
      <c r="H87" s="80"/>
      <c r="I87" s="81"/>
    </row>
    <row r="88" spans="1:9" ht="13.5" customHeight="1">
      <c r="A88" s="115"/>
      <c r="B88" s="48" t="s">
        <v>592</v>
      </c>
      <c r="C88" s="46" t="s">
        <v>248</v>
      </c>
      <c r="D88" s="44">
        <v>2</v>
      </c>
      <c r="E88" s="46">
        <v>468.63</v>
      </c>
      <c r="F88" s="46">
        <f>D88*E88</f>
        <v>937.26</v>
      </c>
      <c r="G88" s="111" t="s">
        <v>256</v>
      </c>
      <c r="H88" s="80"/>
      <c r="I88" s="81"/>
    </row>
    <row r="89" spans="1:9" ht="13.5" customHeight="1">
      <c r="A89" s="115"/>
      <c r="B89" s="48" t="s">
        <v>592</v>
      </c>
      <c r="C89" s="46" t="s">
        <v>248</v>
      </c>
      <c r="D89" s="44">
        <v>10</v>
      </c>
      <c r="E89" s="46">
        <v>468.63</v>
      </c>
      <c r="F89" s="46">
        <f>D89*E89</f>
        <v>4686.3</v>
      </c>
      <c r="G89" s="102" t="s">
        <v>267</v>
      </c>
      <c r="H89" s="80"/>
      <c r="I89" s="81"/>
    </row>
    <row r="90" spans="1:9" ht="13.5" customHeight="1">
      <c r="A90" s="115"/>
      <c r="B90" s="50" t="s">
        <v>354</v>
      </c>
      <c r="C90" s="46" t="s">
        <v>248</v>
      </c>
      <c r="D90" s="44">
        <v>15</v>
      </c>
      <c r="E90" s="44">
        <v>31.79</v>
      </c>
      <c r="F90" s="46">
        <f>D90*E90</f>
        <v>476.84999999999997</v>
      </c>
      <c r="G90" s="97"/>
      <c r="H90" s="51"/>
      <c r="I90" s="52"/>
    </row>
    <row r="91" spans="1:9" ht="13.5" customHeight="1">
      <c r="A91" s="115"/>
      <c r="B91" s="50" t="s">
        <v>356</v>
      </c>
      <c r="C91" s="46" t="s">
        <v>355</v>
      </c>
      <c r="D91" s="44">
        <v>0.2</v>
      </c>
      <c r="E91" s="44">
        <v>601.77</v>
      </c>
      <c r="F91" s="46">
        <f>D91*E91</f>
        <v>120.354</v>
      </c>
      <c r="G91" s="97"/>
      <c r="H91" s="51"/>
      <c r="I91" s="52"/>
    </row>
    <row r="92" spans="1:9" ht="12.75">
      <c r="A92" s="5"/>
      <c r="B92" s="5" t="s">
        <v>202</v>
      </c>
      <c r="C92" s="5" t="s">
        <v>248</v>
      </c>
      <c r="D92" s="8"/>
      <c r="E92" s="5"/>
      <c r="F92" s="18">
        <f>SUM(F87:F91)</f>
        <v>6689.394000000001</v>
      </c>
      <c r="G92" s="56"/>
      <c r="H92" s="57"/>
      <c r="I92" s="58"/>
    </row>
    <row r="93" spans="1:9" ht="12.75">
      <c r="A93" s="6"/>
      <c r="B93" s="6" t="s">
        <v>257</v>
      </c>
      <c r="C93" s="6"/>
      <c r="D93" s="6"/>
      <c r="E93" s="6"/>
      <c r="F93" s="17">
        <f>F92+F69+F54+F33+F27+F73+F76+F79+F85</f>
        <v>84478.254</v>
      </c>
      <c r="G93" s="53"/>
      <c r="H93" s="54"/>
      <c r="I93" s="55"/>
    </row>
    <row r="96" spans="2:8" ht="12.75">
      <c r="B96" s="9" t="s">
        <v>258</v>
      </c>
      <c r="C96" s="9"/>
      <c r="D96" s="9"/>
      <c r="E96" s="9"/>
      <c r="F96" s="9"/>
      <c r="G96" s="9"/>
      <c r="H96" s="9"/>
    </row>
    <row r="97" spans="2:8" ht="12.75">
      <c r="B97" s="9" t="s">
        <v>259</v>
      </c>
      <c r="C97" s="9"/>
      <c r="D97" s="9"/>
      <c r="E97" s="9"/>
      <c r="F97" s="9"/>
      <c r="G97" s="9" t="s">
        <v>260</v>
      </c>
      <c r="H97" s="9"/>
    </row>
  </sheetData>
  <sheetProtection/>
  <mergeCells count="68">
    <mergeCell ref="A1:I1"/>
    <mergeCell ref="A2:I2"/>
    <mergeCell ref="A3:I3"/>
    <mergeCell ref="G4:I4"/>
    <mergeCell ref="G5:I5"/>
    <mergeCell ref="G6:I6"/>
    <mergeCell ref="B7:I7"/>
    <mergeCell ref="G27:I27"/>
    <mergeCell ref="B28:I28"/>
    <mergeCell ref="G33:I33"/>
    <mergeCell ref="B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50:I50"/>
    <mergeCell ref="G51:I51"/>
    <mergeCell ref="G53:I53"/>
    <mergeCell ref="G52:I52"/>
    <mergeCell ref="G49:I49"/>
    <mergeCell ref="G54:I54"/>
    <mergeCell ref="B55:I55"/>
    <mergeCell ref="G56:I56"/>
    <mergeCell ref="G57:I57"/>
    <mergeCell ref="G58:I58"/>
    <mergeCell ref="G59:I59"/>
    <mergeCell ref="G60:I60"/>
    <mergeCell ref="G62:I62"/>
    <mergeCell ref="G64:I64"/>
    <mergeCell ref="G65:I65"/>
    <mergeCell ref="G66:I66"/>
    <mergeCell ref="G69:I69"/>
    <mergeCell ref="G68:I68"/>
    <mergeCell ref="G67:I67"/>
    <mergeCell ref="G61:I61"/>
    <mergeCell ref="G63:I63"/>
    <mergeCell ref="B70:I70"/>
    <mergeCell ref="G71:I71"/>
    <mergeCell ref="G73:I73"/>
    <mergeCell ref="B77:I77"/>
    <mergeCell ref="G78:I78"/>
    <mergeCell ref="G79:I79"/>
    <mergeCell ref="G72:I72"/>
    <mergeCell ref="B74:I74"/>
    <mergeCell ref="G75:I75"/>
    <mergeCell ref="G76:I76"/>
    <mergeCell ref="B80:I80"/>
    <mergeCell ref="G81:I81"/>
    <mergeCell ref="G82:I82"/>
    <mergeCell ref="G83:I83"/>
    <mergeCell ref="G89:I89"/>
    <mergeCell ref="G92:I92"/>
    <mergeCell ref="G93:I93"/>
    <mergeCell ref="B86:I86"/>
    <mergeCell ref="G84:I84"/>
    <mergeCell ref="G85:I85"/>
    <mergeCell ref="G87:I87"/>
    <mergeCell ref="G88:I88"/>
  </mergeCells>
  <printOptions/>
  <pageMargins left="0.21" right="0.18" top="0.22" bottom="0.25" header="0.2" footer="0.25"/>
  <pageSetup horizontalDpi="600" verticalDpi="600" orientation="portrait" paperSize="9" scale="76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82"/>
  <sheetViews>
    <sheetView zoomScalePageLayoutView="0" workbookViewId="0" topLeftCell="A1">
      <selection activeCell="A67" sqref="A67:I77"/>
    </sheetView>
  </sheetViews>
  <sheetFormatPr defaultColWidth="9.140625" defaultRowHeight="12.75"/>
  <cols>
    <col min="1" max="1" width="14.14062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552</v>
      </c>
      <c r="B2" s="66"/>
      <c r="C2" s="66"/>
      <c r="D2" s="66"/>
      <c r="E2" s="66"/>
      <c r="F2" s="66"/>
      <c r="G2" s="66"/>
      <c r="H2" s="66"/>
      <c r="I2" s="67"/>
    </row>
    <row r="3" spans="1:11" ht="12.75">
      <c r="A3" s="68" t="s">
        <v>185</v>
      </c>
      <c r="B3" s="69"/>
      <c r="C3" s="69"/>
      <c r="D3" s="69"/>
      <c r="E3" s="69"/>
      <c r="F3" s="69"/>
      <c r="G3" s="69"/>
      <c r="H3" s="69"/>
      <c r="I3" s="70"/>
      <c r="K3" s="11" t="s">
        <v>265</v>
      </c>
    </row>
    <row r="4" spans="1:11" ht="12.75">
      <c r="A4" s="6" t="s">
        <v>186</v>
      </c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  <c r="K4" s="20" t="s">
        <v>261</v>
      </c>
    </row>
    <row r="5" spans="1:9" ht="12.75">
      <c r="A5" s="6" t="s">
        <v>263</v>
      </c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4.25" customHeight="1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35"/>
      <c r="B8" s="48" t="s">
        <v>624</v>
      </c>
      <c r="C8" s="12" t="s">
        <v>198</v>
      </c>
      <c r="D8" s="25">
        <v>1.8</v>
      </c>
      <c r="E8" s="12">
        <v>212</v>
      </c>
      <c r="F8" s="12">
        <f aca="true" t="shared" si="0" ref="F8:F21">D8*E8</f>
        <v>381.6</v>
      </c>
      <c r="G8" s="21" t="s">
        <v>317</v>
      </c>
      <c r="H8" s="22"/>
      <c r="I8" s="23"/>
    </row>
    <row r="9" spans="1:11" ht="12.75">
      <c r="A9" s="34"/>
      <c r="B9" s="46" t="s">
        <v>582</v>
      </c>
      <c r="C9" s="12" t="s">
        <v>198</v>
      </c>
      <c r="D9" s="25">
        <v>1</v>
      </c>
      <c r="E9" s="12">
        <v>212</v>
      </c>
      <c r="F9" s="12">
        <f t="shared" si="0"/>
        <v>212</v>
      </c>
      <c r="G9" s="21" t="s">
        <v>264</v>
      </c>
      <c r="H9" s="22"/>
      <c r="I9" s="23"/>
      <c r="J9" s="27"/>
      <c r="K9" s="27"/>
    </row>
    <row r="10" spans="1:9" ht="12.75">
      <c r="A10" s="34"/>
      <c r="B10" s="48" t="s">
        <v>567</v>
      </c>
      <c r="C10" s="12" t="s">
        <v>198</v>
      </c>
      <c r="D10" s="25">
        <v>0.3</v>
      </c>
      <c r="E10" s="12">
        <v>212</v>
      </c>
      <c r="F10" s="12">
        <f t="shared" si="0"/>
        <v>63.599999999999994</v>
      </c>
      <c r="G10" s="21" t="s">
        <v>478</v>
      </c>
      <c r="H10" s="22"/>
      <c r="I10" s="23"/>
    </row>
    <row r="11" spans="1:9" s="13" customFormat="1" ht="12.75">
      <c r="A11" s="34"/>
      <c r="B11" s="48" t="s">
        <v>626</v>
      </c>
      <c r="C11" s="12" t="s">
        <v>198</v>
      </c>
      <c r="D11" s="25">
        <v>7</v>
      </c>
      <c r="E11" s="12">
        <v>212</v>
      </c>
      <c r="F11" s="12">
        <f>D11*E11</f>
        <v>1484</v>
      </c>
      <c r="G11" s="21" t="s">
        <v>478</v>
      </c>
      <c r="H11" s="22"/>
      <c r="I11" s="23"/>
    </row>
    <row r="12" spans="1:9" ht="12.75">
      <c r="A12" s="34"/>
      <c r="B12" s="48" t="s">
        <v>568</v>
      </c>
      <c r="C12" s="12" t="s">
        <v>198</v>
      </c>
      <c r="D12" s="25">
        <v>1</v>
      </c>
      <c r="E12" s="12">
        <v>212</v>
      </c>
      <c r="F12" s="12">
        <f t="shared" si="0"/>
        <v>212</v>
      </c>
      <c r="G12" s="21" t="s">
        <v>478</v>
      </c>
      <c r="H12" s="22"/>
      <c r="I12" s="23"/>
    </row>
    <row r="13" spans="1:9" ht="12.75">
      <c r="A13" s="34"/>
      <c r="B13" s="48" t="s">
        <v>625</v>
      </c>
      <c r="C13" s="12" t="s">
        <v>198</v>
      </c>
      <c r="D13" s="25">
        <v>10.3</v>
      </c>
      <c r="E13" s="12">
        <v>212</v>
      </c>
      <c r="F13" s="12">
        <f>D13*E13</f>
        <v>2183.6000000000004</v>
      </c>
      <c r="G13" s="21" t="s">
        <v>201</v>
      </c>
      <c r="H13" s="22"/>
      <c r="I13" s="23"/>
    </row>
    <row r="14" spans="1:9" ht="25.5">
      <c r="A14" s="34"/>
      <c r="B14" s="48" t="s">
        <v>572</v>
      </c>
      <c r="C14" s="12" t="s">
        <v>198</v>
      </c>
      <c r="D14" s="25">
        <v>9.8</v>
      </c>
      <c r="E14" s="12">
        <v>212</v>
      </c>
      <c r="F14" s="12">
        <f>D14*E14</f>
        <v>2077.6000000000004</v>
      </c>
      <c r="G14" s="21" t="s">
        <v>201</v>
      </c>
      <c r="H14" s="22"/>
      <c r="I14" s="23"/>
    </row>
    <row r="15" spans="1:9" ht="12.75">
      <c r="A15" s="34"/>
      <c r="B15" s="48" t="s">
        <v>553</v>
      </c>
      <c r="C15" s="12" t="s">
        <v>198</v>
      </c>
      <c r="D15" s="25">
        <v>1</v>
      </c>
      <c r="E15" s="12">
        <v>212</v>
      </c>
      <c r="F15" s="12">
        <f>D15*E15</f>
        <v>212</v>
      </c>
      <c r="G15" s="21" t="s">
        <v>478</v>
      </c>
      <c r="H15" s="22"/>
      <c r="I15" s="23"/>
    </row>
    <row r="16" spans="1:9" ht="12.75">
      <c r="A16" s="34"/>
      <c r="B16" s="48" t="s">
        <v>564</v>
      </c>
      <c r="C16" s="12" t="s">
        <v>198</v>
      </c>
      <c r="D16" s="25">
        <v>3</v>
      </c>
      <c r="E16" s="12">
        <v>212</v>
      </c>
      <c r="F16" s="12">
        <f t="shared" si="0"/>
        <v>636</v>
      </c>
      <c r="G16" s="45" t="s">
        <v>557</v>
      </c>
      <c r="H16" s="22"/>
      <c r="I16" s="23"/>
    </row>
    <row r="17" spans="1:9" ht="12.75">
      <c r="A17" s="34"/>
      <c r="B17" s="48" t="s">
        <v>562</v>
      </c>
      <c r="C17" s="12" t="s">
        <v>198</v>
      </c>
      <c r="D17" s="25">
        <v>3</v>
      </c>
      <c r="E17" s="12">
        <v>212</v>
      </c>
      <c r="F17" s="12">
        <f>D17*E17</f>
        <v>636</v>
      </c>
      <c r="G17" s="45" t="s">
        <v>557</v>
      </c>
      <c r="H17" s="22"/>
      <c r="I17" s="23"/>
    </row>
    <row r="18" spans="1:9" ht="12.75">
      <c r="A18" s="34"/>
      <c r="B18" s="48" t="s">
        <v>566</v>
      </c>
      <c r="C18" s="12" t="s">
        <v>198</v>
      </c>
      <c r="D18" s="25">
        <v>0.3</v>
      </c>
      <c r="E18" s="12">
        <v>212</v>
      </c>
      <c r="F18" s="12">
        <f>D18*E18</f>
        <v>63.599999999999994</v>
      </c>
      <c r="G18" s="45" t="s">
        <v>557</v>
      </c>
      <c r="H18" s="22"/>
      <c r="I18" s="23"/>
    </row>
    <row r="19" spans="1:9" ht="25.5">
      <c r="A19" s="34"/>
      <c r="B19" s="48" t="s">
        <v>573</v>
      </c>
      <c r="C19" s="12" t="s">
        <v>198</v>
      </c>
      <c r="D19" s="25">
        <v>233.9</v>
      </c>
      <c r="E19" s="12">
        <v>212</v>
      </c>
      <c r="F19" s="12">
        <f t="shared" si="0"/>
        <v>49586.8</v>
      </c>
      <c r="G19" s="45" t="s">
        <v>559</v>
      </c>
      <c r="H19" s="22"/>
      <c r="I19" s="23"/>
    </row>
    <row r="20" spans="1:9" ht="12.75">
      <c r="A20" s="34"/>
      <c r="B20" s="48" t="s">
        <v>627</v>
      </c>
      <c r="C20" s="12" t="s">
        <v>198</v>
      </c>
      <c r="D20" s="25">
        <v>5</v>
      </c>
      <c r="E20" s="12">
        <v>212</v>
      </c>
      <c r="F20" s="12">
        <f t="shared" si="0"/>
        <v>1060</v>
      </c>
      <c r="G20" s="45" t="s">
        <v>454</v>
      </c>
      <c r="H20" s="22"/>
      <c r="I20" s="23"/>
    </row>
    <row r="21" spans="1:9" ht="12.75">
      <c r="A21" s="34"/>
      <c r="B21" s="48" t="s">
        <v>571</v>
      </c>
      <c r="C21" s="12" t="s">
        <v>198</v>
      </c>
      <c r="D21" s="25">
        <v>14.5</v>
      </c>
      <c r="E21" s="12">
        <v>212</v>
      </c>
      <c r="F21" s="12">
        <f t="shared" si="0"/>
        <v>3074</v>
      </c>
      <c r="G21" s="21" t="s">
        <v>115</v>
      </c>
      <c r="H21" s="22"/>
      <c r="I21" s="23"/>
    </row>
    <row r="22" spans="1:11" ht="12.75">
      <c r="A22" s="4"/>
      <c r="B22" s="5" t="s">
        <v>202</v>
      </c>
      <c r="C22" s="5" t="s">
        <v>198</v>
      </c>
      <c r="D22" s="26">
        <f>SUM(D8:D21)</f>
        <v>291.9</v>
      </c>
      <c r="E22" s="5"/>
      <c r="F22" s="18">
        <f>SUM(F8:F21)</f>
        <v>61882.8</v>
      </c>
      <c r="G22" s="76"/>
      <c r="H22" s="77"/>
      <c r="I22" s="78"/>
      <c r="J22" s="27"/>
      <c r="K22" s="27"/>
    </row>
    <row r="23" spans="1:9" ht="12.75">
      <c r="A23" s="1"/>
      <c r="B23" s="62" t="s">
        <v>250</v>
      </c>
      <c r="C23" s="63"/>
      <c r="D23" s="63"/>
      <c r="E23" s="63"/>
      <c r="F23" s="63"/>
      <c r="G23" s="63"/>
      <c r="H23" s="63"/>
      <c r="I23" s="64"/>
    </row>
    <row r="24" spans="1:10" ht="12.75">
      <c r="A24" s="37"/>
      <c r="B24" s="47" t="s">
        <v>577</v>
      </c>
      <c r="C24" s="1" t="s">
        <v>248</v>
      </c>
      <c r="D24" s="7">
        <v>1</v>
      </c>
      <c r="E24" s="12">
        <v>538.85</v>
      </c>
      <c r="F24" s="1">
        <f>D24*E24</f>
        <v>538.85</v>
      </c>
      <c r="G24" s="14" t="s">
        <v>262</v>
      </c>
      <c r="H24" s="15"/>
      <c r="I24" s="16"/>
      <c r="J24" s="28"/>
    </row>
    <row r="25" spans="1:10" ht="12.75">
      <c r="A25" s="37"/>
      <c r="B25" s="47" t="s">
        <v>583</v>
      </c>
      <c r="C25" s="1" t="s">
        <v>248</v>
      </c>
      <c r="D25" s="7">
        <v>1</v>
      </c>
      <c r="E25" s="12">
        <v>538.85</v>
      </c>
      <c r="F25" s="1">
        <f>D25*E25</f>
        <v>538.85</v>
      </c>
      <c r="G25" s="14" t="s">
        <v>262</v>
      </c>
      <c r="H25" s="15"/>
      <c r="I25" s="16"/>
      <c r="J25" s="28"/>
    </row>
    <row r="26" spans="1:10" ht="12.75">
      <c r="A26" s="37"/>
      <c r="B26" s="47" t="s">
        <v>579</v>
      </c>
      <c r="C26" s="1" t="s">
        <v>248</v>
      </c>
      <c r="D26" s="7">
        <v>1</v>
      </c>
      <c r="E26" s="12">
        <v>538.85</v>
      </c>
      <c r="F26" s="1">
        <f>D26*E26</f>
        <v>538.85</v>
      </c>
      <c r="G26" s="14" t="s">
        <v>262</v>
      </c>
      <c r="H26" s="15"/>
      <c r="I26" s="16"/>
      <c r="J26" s="28"/>
    </row>
    <row r="27" spans="1:9" ht="12.75">
      <c r="A27" s="5"/>
      <c r="B27" s="5" t="s">
        <v>202</v>
      </c>
      <c r="C27" s="5" t="s">
        <v>248</v>
      </c>
      <c r="D27" s="8">
        <f>SUM(D24:D26)</f>
        <v>3</v>
      </c>
      <c r="E27" s="5"/>
      <c r="F27" s="5">
        <f>SUM(F24:F26)</f>
        <v>1616.5500000000002</v>
      </c>
      <c r="G27" s="56"/>
      <c r="H27" s="57"/>
      <c r="I27" s="58"/>
    </row>
    <row r="28" spans="1:9" ht="12.75">
      <c r="A28" s="1"/>
      <c r="B28" s="62" t="s">
        <v>251</v>
      </c>
      <c r="C28" s="63"/>
      <c r="D28" s="63"/>
      <c r="E28" s="63"/>
      <c r="F28" s="63"/>
      <c r="G28" s="63"/>
      <c r="H28" s="63"/>
      <c r="I28" s="64"/>
    </row>
    <row r="29" spans="1:11" ht="12.75">
      <c r="A29" s="36"/>
      <c r="B29" s="48" t="s">
        <v>630</v>
      </c>
      <c r="C29" s="1" t="s">
        <v>248</v>
      </c>
      <c r="D29" s="7">
        <v>6</v>
      </c>
      <c r="E29" s="12">
        <v>165.38</v>
      </c>
      <c r="F29" s="1">
        <f aca="true" t="shared" si="1" ref="F29:F41">D29*E29</f>
        <v>992.28</v>
      </c>
      <c r="G29" s="59" t="s">
        <v>262</v>
      </c>
      <c r="H29" s="60"/>
      <c r="I29" s="61"/>
      <c r="J29" s="28"/>
      <c r="K29" s="28"/>
    </row>
    <row r="30" spans="1:11" ht="12.75">
      <c r="A30" s="36"/>
      <c r="B30" s="47" t="s">
        <v>587</v>
      </c>
      <c r="C30" s="1" t="s">
        <v>248</v>
      </c>
      <c r="D30" s="7">
        <v>5</v>
      </c>
      <c r="E30" s="12">
        <v>165.38</v>
      </c>
      <c r="F30" s="1">
        <f t="shared" si="1"/>
        <v>826.9</v>
      </c>
      <c r="G30" s="59" t="s">
        <v>262</v>
      </c>
      <c r="H30" s="60"/>
      <c r="I30" s="61"/>
      <c r="J30" s="28"/>
      <c r="K30" s="28"/>
    </row>
    <row r="31" spans="1:11" ht="12.75">
      <c r="A31" s="36"/>
      <c r="B31" s="48" t="s">
        <v>584</v>
      </c>
      <c r="C31" s="1" t="s">
        <v>248</v>
      </c>
      <c r="D31" s="7">
        <v>6</v>
      </c>
      <c r="E31" s="12">
        <v>165.38</v>
      </c>
      <c r="F31" s="1">
        <f t="shared" si="1"/>
        <v>992.28</v>
      </c>
      <c r="G31" s="59" t="s">
        <v>262</v>
      </c>
      <c r="H31" s="60"/>
      <c r="I31" s="61"/>
      <c r="J31" s="28"/>
      <c r="K31" s="28"/>
    </row>
    <row r="32" spans="1:11" ht="12.75">
      <c r="A32" s="36"/>
      <c r="B32" s="48" t="s">
        <v>569</v>
      </c>
      <c r="C32" s="1" t="s">
        <v>248</v>
      </c>
      <c r="D32" s="7">
        <v>11</v>
      </c>
      <c r="E32" s="12">
        <v>165.38</v>
      </c>
      <c r="F32" s="1">
        <f>D32*E32</f>
        <v>1819.1799999999998</v>
      </c>
      <c r="G32" s="59" t="s">
        <v>201</v>
      </c>
      <c r="H32" s="60"/>
      <c r="I32" s="61"/>
      <c r="J32" s="28"/>
      <c r="K32" s="28"/>
    </row>
    <row r="33" spans="1:11" ht="25.5">
      <c r="A33" s="37"/>
      <c r="B33" s="48" t="s">
        <v>631</v>
      </c>
      <c r="C33" s="1" t="s">
        <v>248</v>
      </c>
      <c r="D33" s="7">
        <v>35</v>
      </c>
      <c r="E33" s="12">
        <v>165.38</v>
      </c>
      <c r="F33" s="1">
        <f>D33*E33</f>
        <v>5788.3</v>
      </c>
      <c r="G33" s="59" t="s">
        <v>201</v>
      </c>
      <c r="H33" s="60"/>
      <c r="I33" s="61"/>
      <c r="J33" s="28"/>
      <c r="K33" s="28"/>
    </row>
    <row r="34" spans="1:11" ht="12.75">
      <c r="A34" s="36"/>
      <c r="B34" s="47" t="s">
        <v>589</v>
      </c>
      <c r="C34" s="1" t="s">
        <v>248</v>
      </c>
      <c r="D34" s="7">
        <v>2</v>
      </c>
      <c r="E34" s="12">
        <v>165.38</v>
      </c>
      <c r="F34" s="1">
        <f t="shared" si="1"/>
        <v>330.76</v>
      </c>
      <c r="G34" s="59" t="s">
        <v>262</v>
      </c>
      <c r="H34" s="60"/>
      <c r="I34" s="61"/>
      <c r="J34" s="28"/>
      <c r="K34" s="28"/>
    </row>
    <row r="35" spans="1:11" ht="12.75">
      <c r="A35" s="37"/>
      <c r="B35" s="47" t="s">
        <v>581</v>
      </c>
      <c r="C35" s="1" t="s">
        <v>248</v>
      </c>
      <c r="D35" s="7">
        <v>6</v>
      </c>
      <c r="E35" s="12">
        <v>165.38</v>
      </c>
      <c r="F35" s="1">
        <f t="shared" si="1"/>
        <v>992.28</v>
      </c>
      <c r="G35" s="59" t="s">
        <v>262</v>
      </c>
      <c r="H35" s="60"/>
      <c r="I35" s="61"/>
      <c r="J35" s="28"/>
      <c r="K35" s="28"/>
    </row>
    <row r="36" spans="1:11" ht="12.75">
      <c r="A36" s="37"/>
      <c r="B36" s="47" t="s">
        <v>580</v>
      </c>
      <c r="C36" s="1" t="s">
        <v>248</v>
      </c>
      <c r="D36" s="7">
        <v>3</v>
      </c>
      <c r="E36" s="12">
        <v>165.38</v>
      </c>
      <c r="F36" s="1">
        <f>D36*E36</f>
        <v>496.14</v>
      </c>
      <c r="G36" s="59" t="s">
        <v>262</v>
      </c>
      <c r="H36" s="60"/>
      <c r="I36" s="61"/>
      <c r="J36" s="28"/>
      <c r="K36" s="28"/>
    </row>
    <row r="37" spans="1:11" ht="12.75">
      <c r="A37" s="37"/>
      <c r="B37" s="48" t="s">
        <v>628</v>
      </c>
      <c r="C37" s="1" t="s">
        <v>248</v>
      </c>
      <c r="D37" s="7">
        <v>7</v>
      </c>
      <c r="E37" s="12">
        <v>165.38</v>
      </c>
      <c r="F37" s="1">
        <f t="shared" si="1"/>
        <v>1157.6599999999999</v>
      </c>
      <c r="G37" s="59" t="s">
        <v>262</v>
      </c>
      <c r="H37" s="60"/>
      <c r="I37" s="61"/>
      <c r="J37" s="28"/>
      <c r="K37" s="28"/>
    </row>
    <row r="38" spans="1:11" ht="12.75">
      <c r="A38" s="37"/>
      <c r="B38" s="48" t="s">
        <v>629</v>
      </c>
      <c r="C38" s="1" t="s">
        <v>248</v>
      </c>
      <c r="D38" s="7">
        <v>7</v>
      </c>
      <c r="E38" s="12">
        <v>165.38</v>
      </c>
      <c r="F38" s="1">
        <f>D38*E38</f>
        <v>1157.6599999999999</v>
      </c>
      <c r="G38" s="59" t="s">
        <v>262</v>
      </c>
      <c r="H38" s="60"/>
      <c r="I38" s="61"/>
      <c r="J38" s="28"/>
      <c r="K38" s="28"/>
    </row>
    <row r="39" spans="1:11" ht="12.75">
      <c r="A39" s="37"/>
      <c r="B39" s="47" t="s">
        <v>586</v>
      </c>
      <c r="C39" s="1" t="s">
        <v>248</v>
      </c>
      <c r="D39" s="7">
        <v>6</v>
      </c>
      <c r="E39" s="12">
        <v>165.38</v>
      </c>
      <c r="F39" s="1">
        <f t="shared" si="1"/>
        <v>992.28</v>
      </c>
      <c r="G39" s="59" t="s">
        <v>262</v>
      </c>
      <c r="H39" s="60"/>
      <c r="I39" s="61"/>
      <c r="J39" s="28"/>
      <c r="K39" s="28"/>
    </row>
    <row r="40" spans="1:11" ht="12.75">
      <c r="A40" s="37"/>
      <c r="B40" s="47" t="s">
        <v>585</v>
      </c>
      <c r="C40" s="1" t="s">
        <v>248</v>
      </c>
      <c r="D40" s="7">
        <v>5</v>
      </c>
      <c r="E40" s="12">
        <v>165.38</v>
      </c>
      <c r="F40" s="1">
        <f t="shared" si="1"/>
        <v>826.9</v>
      </c>
      <c r="G40" s="59" t="s">
        <v>199</v>
      </c>
      <c r="H40" s="60"/>
      <c r="I40" s="61"/>
      <c r="J40" s="28"/>
      <c r="K40" s="28"/>
    </row>
    <row r="41" spans="1:11" ht="12.75">
      <c r="A41" s="37"/>
      <c r="B41" s="47" t="s">
        <v>588</v>
      </c>
      <c r="C41" s="1" t="s">
        <v>248</v>
      </c>
      <c r="D41" s="7">
        <v>6</v>
      </c>
      <c r="E41" s="12">
        <v>165.38</v>
      </c>
      <c r="F41" s="1">
        <f t="shared" si="1"/>
        <v>992.28</v>
      </c>
      <c r="G41" s="59" t="s">
        <v>262</v>
      </c>
      <c r="H41" s="60"/>
      <c r="I41" s="61"/>
      <c r="J41" s="28"/>
      <c r="K41" s="28"/>
    </row>
    <row r="42" spans="1:11" ht="12.75">
      <c r="A42" s="37"/>
      <c r="B42" s="47" t="s">
        <v>578</v>
      </c>
      <c r="C42" s="1" t="s">
        <v>248</v>
      </c>
      <c r="D42" s="7">
        <v>1</v>
      </c>
      <c r="E42" s="12">
        <v>165.38</v>
      </c>
      <c r="F42" s="1">
        <f>D42*E42</f>
        <v>165.38</v>
      </c>
      <c r="G42" s="59" t="s">
        <v>262</v>
      </c>
      <c r="H42" s="60"/>
      <c r="I42" s="61"/>
      <c r="J42" s="28"/>
      <c r="K42" s="28"/>
    </row>
    <row r="43" spans="1:9" ht="12.75">
      <c r="A43" s="5"/>
      <c r="B43" s="5" t="s">
        <v>202</v>
      </c>
      <c r="C43" s="5" t="s">
        <v>248</v>
      </c>
      <c r="D43" s="8">
        <f>SUM(D29:D42)</f>
        <v>106</v>
      </c>
      <c r="E43" s="5"/>
      <c r="F43" s="5">
        <f>SUM(F29:F42)</f>
        <v>17530.28</v>
      </c>
      <c r="G43" s="56"/>
      <c r="H43" s="57"/>
      <c r="I43" s="58"/>
    </row>
    <row r="44" spans="1:9" ht="12.75">
      <c r="A44" s="1"/>
      <c r="B44" s="62" t="s">
        <v>252</v>
      </c>
      <c r="C44" s="63"/>
      <c r="D44" s="63"/>
      <c r="E44" s="63"/>
      <c r="F44" s="63"/>
      <c r="G44" s="63"/>
      <c r="H44" s="63"/>
      <c r="I44" s="64"/>
    </row>
    <row r="45" spans="1:9" ht="12.75">
      <c r="A45" s="39"/>
      <c r="B45" s="48" t="s">
        <v>554</v>
      </c>
      <c r="C45" s="1" t="s">
        <v>248</v>
      </c>
      <c r="D45" s="10">
        <v>2</v>
      </c>
      <c r="E45" s="12">
        <v>159.05</v>
      </c>
      <c r="F45" s="1">
        <f aca="true" t="shared" si="2" ref="F45:F58">D45*E45</f>
        <v>318.1</v>
      </c>
      <c r="G45" s="59" t="s">
        <v>274</v>
      </c>
      <c r="H45" s="60"/>
      <c r="I45" s="61"/>
    </row>
    <row r="46" spans="1:9" ht="12.75">
      <c r="A46" s="39"/>
      <c r="B46" s="48" t="s">
        <v>555</v>
      </c>
      <c r="C46" s="1" t="s">
        <v>248</v>
      </c>
      <c r="D46" s="10">
        <v>1</v>
      </c>
      <c r="E46" s="12">
        <v>159.05</v>
      </c>
      <c r="F46" s="1">
        <f t="shared" si="2"/>
        <v>159.05</v>
      </c>
      <c r="G46" s="74" t="s">
        <v>556</v>
      </c>
      <c r="H46" s="60"/>
      <c r="I46" s="61"/>
    </row>
    <row r="47" spans="1:9" ht="12.75">
      <c r="A47" s="39"/>
      <c r="B47" s="48" t="s">
        <v>576</v>
      </c>
      <c r="C47" s="1" t="s">
        <v>248</v>
      </c>
      <c r="D47" s="10">
        <v>10</v>
      </c>
      <c r="E47" s="12">
        <v>159.05</v>
      </c>
      <c r="F47" s="1">
        <f t="shared" si="2"/>
        <v>1590.5</v>
      </c>
      <c r="G47" s="59" t="s">
        <v>351</v>
      </c>
      <c r="H47" s="60"/>
      <c r="I47" s="61"/>
    </row>
    <row r="48" spans="1:9" ht="12.75">
      <c r="A48" s="39"/>
      <c r="B48" s="48" t="s">
        <v>560</v>
      </c>
      <c r="C48" s="1" t="s">
        <v>248</v>
      </c>
      <c r="D48" s="10">
        <v>41</v>
      </c>
      <c r="E48" s="12">
        <v>159.05</v>
      </c>
      <c r="F48" s="1">
        <f t="shared" si="2"/>
        <v>6521.05</v>
      </c>
      <c r="G48" s="74" t="s">
        <v>561</v>
      </c>
      <c r="H48" s="60"/>
      <c r="I48" s="61"/>
    </row>
    <row r="49" spans="1:9" ht="12.75">
      <c r="A49" s="39"/>
      <c r="B49" s="48" t="s">
        <v>230</v>
      </c>
      <c r="C49" s="1" t="s">
        <v>248</v>
      </c>
      <c r="D49" s="10">
        <v>1</v>
      </c>
      <c r="E49" s="12">
        <v>159.05</v>
      </c>
      <c r="F49" s="1">
        <f t="shared" si="2"/>
        <v>159.05</v>
      </c>
      <c r="G49" s="59" t="s">
        <v>351</v>
      </c>
      <c r="H49" s="60"/>
      <c r="I49" s="61"/>
    </row>
    <row r="50" spans="1:9" ht="12.75">
      <c r="A50" s="39"/>
      <c r="B50" s="48" t="s">
        <v>567</v>
      </c>
      <c r="C50" s="1" t="s">
        <v>248</v>
      </c>
      <c r="D50" s="10">
        <v>1</v>
      </c>
      <c r="E50" s="12">
        <v>159.05</v>
      </c>
      <c r="F50" s="1">
        <f t="shared" si="2"/>
        <v>159.05</v>
      </c>
      <c r="G50" s="59" t="s">
        <v>351</v>
      </c>
      <c r="H50" s="60"/>
      <c r="I50" s="61"/>
    </row>
    <row r="51" spans="1:9" ht="12.75">
      <c r="A51" s="39"/>
      <c r="B51" s="48" t="s">
        <v>570</v>
      </c>
      <c r="C51" s="1" t="s">
        <v>248</v>
      </c>
      <c r="D51" s="10">
        <v>23</v>
      </c>
      <c r="E51" s="12">
        <v>159.05</v>
      </c>
      <c r="F51" s="1">
        <f t="shared" si="2"/>
        <v>3658.15</v>
      </c>
      <c r="G51" s="74" t="s">
        <v>351</v>
      </c>
      <c r="H51" s="60"/>
      <c r="I51" s="61"/>
    </row>
    <row r="52" spans="1:9" ht="12.75">
      <c r="A52" s="39"/>
      <c r="B52" s="48" t="s">
        <v>562</v>
      </c>
      <c r="C52" s="1" t="s">
        <v>248</v>
      </c>
      <c r="D52" s="10">
        <v>3</v>
      </c>
      <c r="E52" s="12">
        <v>159.05</v>
      </c>
      <c r="F52" s="1">
        <f t="shared" si="2"/>
        <v>477.15000000000003</v>
      </c>
      <c r="G52" s="59" t="s">
        <v>274</v>
      </c>
      <c r="H52" s="60"/>
      <c r="I52" s="61"/>
    </row>
    <row r="53" spans="1:9" ht="12.75">
      <c r="A53" s="39"/>
      <c r="B53" s="48" t="s">
        <v>575</v>
      </c>
      <c r="C53" s="1" t="s">
        <v>248</v>
      </c>
      <c r="D53" s="10">
        <v>10</v>
      </c>
      <c r="E53" s="12">
        <v>159.05</v>
      </c>
      <c r="F53" s="1">
        <f t="shared" si="2"/>
        <v>1590.5</v>
      </c>
      <c r="G53" s="74" t="s">
        <v>556</v>
      </c>
      <c r="H53" s="60"/>
      <c r="I53" s="61"/>
    </row>
    <row r="54" spans="1:9" ht="12.75">
      <c r="A54" s="39"/>
      <c r="B54" s="48" t="s">
        <v>568</v>
      </c>
      <c r="C54" s="1" t="s">
        <v>248</v>
      </c>
      <c r="D54" s="10">
        <v>4</v>
      </c>
      <c r="E54" s="12">
        <v>159.05</v>
      </c>
      <c r="F54" s="1">
        <f t="shared" si="2"/>
        <v>636.2</v>
      </c>
      <c r="G54" s="74" t="s">
        <v>556</v>
      </c>
      <c r="H54" s="60"/>
      <c r="I54" s="61"/>
    </row>
    <row r="55" spans="1:9" ht="12.75">
      <c r="A55" s="39"/>
      <c r="B55" s="48" t="s">
        <v>574</v>
      </c>
      <c r="C55" s="1" t="s">
        <v>248</v>
      </c>
      <c r="D55" s="10">
        <v>4</v>
      </c>
      <c r="E55" s="12">
        <v>159.05</v>
      </c>
      <c r="F55" s="1">
        <f t="shared" si="2"/>
        <v>636.2</v>
      </c>
      <c r="G55" s="74" t="s">
        <v>556</v>
      </c>
      <c r="H55" s="60"/>
      <c r="I55" s="61"/>
    </row>
    <row r="56" spans="1:9" ht="12.75">
      <c r="A56" s="39"/>
      <c r="B56" s="48" t="s">
        <v>565</v>
      </c>
      <c r="C56" s="1" t="s">
        <v>248</v>
      </c>
      <c r="D56" s="10">
        <v>28</v>
      </c>
      <c r="E56" s="12">
        <v>159.05</v>
      </c>
      <c r="F56" s="1">
        <f t="shared" si="2"/>
        <v>4453.400000000001</v>
      </c>
      <c r="G56" s="74" t="s">
        <v>201</v>
      </c>
      <c r="H56" s="60"/>
      <c r="I56" s="61"/>
    </row>
    <row r="57" spans="1:9" ht="12.75">
      <c r="A57" s="39"/>
      <c r="B57" s="48" t="s">
        <v>563</v>
      </c>
      <c r="C57" s="1" t="s">
        <v>248</v>
      </c>
      <c r="D57" s="10">
        <v>6</v>
      </c>
      <c r="E57" s="12">
        <v>159.05</v>
      </c>
      <c r="F57" s="1">
        <f t="shared" si="2"/>
        <v>954.3000000000001</v>
      </c>
      <c r="G57" s="74" t="s">
        <v>201</v>
      </c>
      <c r="H57" s="60"/>
      <c r="I57" s="61"/>
    </row>
    <row r="58" spans="1:9" ht="12.75">
      <c r="A58" s="39"/>
      <c r="B58" s="48" t="s">
        <v>553</v>
      </c>
      <c r="C58" s="1" t="s">
        <v>248</v>
      </c>
      <c r="D58" s="10">
        <v>2</v>
      </c>
      <c r="E58" s="12">
        <v>159.05</v>
      </c>
      <c r="F58" s="1">
        <f t="shared" si="2"/>
        <v>318.1</v>
      </c>
      <c r="G58" s="59" t="s">
        <v>274</v>
      </c>
      <c r="H58" s="60"/>
      <c r="I58" s="61"/>
    </row>
    <row r="59" spans="1:9" ht="12.75">
      <c r="A59" s="5"/>
      <c r="B59" s="5" t="s">
        <v>202</v>
      </c>
      <c r="C59" s="5" t="s">
        <v>248</v>
      </c>
      <c r="D59" s="8">
        <f>SUM(D45:D58)</f>
        <v>136</v>
      </c>
      <c r="E59" s="5"/>
      <c r="F59" s="5">
        <f>SUM(F45:F58)</f>
        <v>21630.8</v>
      </c>
      <c r="G59" s="56"/>
      <c r="H59" s="57"/>
      <c r="I59" s="58"/>
    </row>
    <row r="60" spans="1:9" ht="12.75" customHeight="1">
      <c r="A60" s="32"/>
      <c r="B60" s="86" t="s">
        <v>253</v>
      </c>
      <c r="C60" s="87"/>
      <c r="D60" s="87"/>
      <c r="E60" s="87"/>
      <c r="F60" s="87"/>
      <c r="G60" s="87"/>
      <c r="H60" s="87"/>
      <c r="I60" s="88"/>
    </row>
    <row r="61" spans="1:9" ht="12.75">
      <c r="A61" s="19"/>
      <c r="B61" s="48" t="s">
        <v>116</v>
      </c>
      <c r="C61" s="12" t="s">
        <v>248</v>
      </c>
      <c r="D61" s="10">
        <v>3</v>
      </c>
      <c r="E61" s="12">
        <v>130.74</v>
      </c>
      <c r="F61" s="12">
        <f>D61*E61</f>
        <v>392.22</v>
      </c>
      <c r="G61" s="75" t="s">
        <v>199</v>
      </c>
      <c r="H61" s="75"/>
      <c r="I61" s="75"/>
    </row>
    <row r="62" spans="1:9" ht="12.75">
      <c r="A62" s="41"/>
      <c r="B62" s="42" t="s">
        <v>202</v>
      </c>
      <c r="C62" s="42" t="s">
        <v>248</v>
      </c>
      <c r="D62" s="43">
        <f>SUM(D61:D61)</f>
        <v>3</v>
      </c>
      <c r="E62" s="42"/>
      <c r="F62" s="42">
        <f>SUM(F61:F61)</f>
        <v>392.22</v>
      </c>
      <c r="G62" s="89"/>
      <c r="H62" s="90"/>
      <c r="I62" s="91"/>
    </row>
    <row r="63" spans="1:9" ht="12.75">
      <c r="A63" s="1"/>
      <c r="B63" s="62" t="s">
        <v>271</v>
      </c>
      <c r="C63" s="60"/>
      <c r="D63" s="60"/>
      <c r="E63" s="60"/>
      <c r="F63" s="60"/>
      <c r="G63" s="60"/>
      <c r="H63" s="60"/>
      <c r="I63" s="61"/>
    </row>
    <row r="64" spans="1:9" ht="12.75">
      <c r="A64" s="1"/>
      <c r="B64" s="48" t="s">
        <v>416</v>
      </c>
      <c r="C64" s="1" t="s">
        <v>248</v>
      </c>
      <c r="D64" s="7">
        <v>1</v>
      </c>
      <c r="E64" s="46">
        <v>376</v>
      </c>
      <c r="F64" s="1">
        <f>D64*E64</f>
        <v>376</v>
      </c>
      <c r="G64" s="83" t="s">
        <v>383</v>
      </c>
      <c r="H64" s="80"/>
      <c r="I64" s="81"/>
    </row>
    <row r="65" spans="1:10" ht="12.75">
      <c r="A65" s="5"/>
      <c r="B65" s="5"/>
      <c r="C65" s="5" t="s">
        <v>248</v>
      </c>
      <c r="D65" s="8">
        <f>SUM(D64:D64)</f>
        <v>1</v>
      </c>
      <c r="E65" s="5"/>
      <c r="F65" s="18">
        <f>SUM(F64:F64)</f>
        <v>376</v>
      </c>
      <c r="G65" s="56"/>
      <c r="H65" s="57"/>
      <c r="I65" s="58"/>
      <c r="J65" s="13"/>
    </row>
    <row r="66" spans="1:9" ht="12.75">
      <c r="A66" s="1"/>
      <c r="B66" s="62" t="s">
        <v>254</v>
      </c>
      <c r="C66" s="60"/>
      <c r="D66" s="60"/>
      <c r="E66" s="60"/>
      <c r="F66" s="60"/>
      <c r="G66" s="60"/>
      <c r="H66" s="60"/>
      <c r="I66" s="61"/>
    </row>
    <row r="67" spans="1:9" ht="13.5" customHeight="1">
      <c r="A67" s="115"/>
      <c r="B67" s="48" t="s">
        <v>82</v>
      </c>
      <c r="C67" s="46" t="s">
        <v>248</v>
      </c>
      <c r="D67" s="44">
        <v>2</v>
      </c>
      <c r="E67" s="46">
        <v>468.63</v>
      </c>
      <c r="F67" s="46">
        <f aca="true" t="shared" si="3" ref="F67:F77">D67*E67</f>
        <v>937.26</v>
      </c>
      <c r="G67" s="102" t="s">
        <v>267</v>
      </c>
      <c r="H67" s="80"/>
      <c r="I67" s="81"/>
    </row>
    <row r="68" spans="1:9" ht="13.5" customHeight="1">
      <c r="A68" s="115"/>
      <c r="B68" s="50" t="s">
        <v>354</v>
      </c>
      <c r="C68" s="46" t="s">
        <v>248</v>
      </c>
      <c r="D68" s="44">
        <v>2</v>
      </c>
      <c r="E68" s="44">
        <v>31.79</v>
      </c>
      <c r="F68" s="46">
        <f t="shared" si="3"/>
        <v>63.58</v>
      </c>
      <c r="G68" s="97"/>
      <c r="H68" s="51"/>
      <c r="I68" s="52"/>
    </row>
    <row r="69" spans="1:9" ht="13.5" customHeight="1">
      <c r="A69" s="115"/>
      <c r="B69" s="50" t="s">
        <v>356</v>
      </c>
      <c r="C69" s="46" t="s">
        <v>355</v>
      </c>
      <c r="D69" s="44">
        <v>0.1</v>
      </c>
      <c r="E69" s="44">
        <v>601.77</v>
      </c>
      <c r="F69" s="46">
        <f t="shared" si="3"/>
        <v>60.177</v>
      </c>
      <c r="G69" s="97"/>
      <c r="H69" s="51"/>
      <c r="I69" s="52"/>
    </row>
    <row r="70" spans="1:9" ht="12.75">
      <c r="A70" s="115"/>
      <c r="B70" s="48" t="s">
        <v>112</v>
      </c>
      <c r="C70" s="46" t="s">
        <v>248</v>
      </c>
      <c r="D70" s="44">
        <v>1</v>
      </c>
      <c r="E70" s="46">
        <v>468.63</v>
      </c>
      <c r="F70" s="46">
        <f t="shared" si="3"/>
        <v>468.63</v>
      </c>
      <c r="G70" s="102" t="s">
        <v>255</v>
      </c>
      <c r="H70" s="80"/>
      <c r="I70" s="81"/>
    </row>
    <row r="71" spans="1:9" ht="13.5" customHeight="1">
      <c r="A71" s="115"/>
      <c r="B71" s="48" t="s">
        <v>112</v>
      </c>
      <c r="C71" s="46" t="s">
        <v>248</v>
      </c>
      <c r="D71" s="44">
        <v>2</v>
      </c>
      <c r="E71" s="46">
        <v>468.63</v>
      </c>
      <c r="F71" s="46">
        <f t="shared" si="3"/>
        <v>937.26</v>
      </c>
      <c r="G71" s="111" t="s">
        <v>256</v>
      </c>
      <c r="H71" s="80"/>
      <c r="I71" s="81"/>
    </row>
    <row r="72" spans="1:9" ht="13.5" customHeight="1">
      <c r="A72" s="115"/>
      <c r="B72" s="48" t="s">
        <v>112</v>
      </c>
      <c r="C72" s="46" t="s">
        <v>248</v>
      </c>
      <c r="D72" s="44">
        <v>11</v>
      </c>
      <c r="E72" s="46">
        <v>468.63</v>
      </c>
      <c r="F72" s="46">
        <f t="shared" si="3"/>
        <v>5154.93</v>
      </c>
      <c r="G72" s="102" t="s">
        <v>267</v>
      </c>
      <c r="H72" s="80"/>
      <c r="I72" s="81"/>
    </row>
    <row r="73" spans="1:9" ht="13.5" customHeight="1">
      <c r="A73" s="115"/>
      <c r="B73" s="50" t="s">
        <v>354</v>
      </c>
      <c r="C73" s="46" t="s">
        <v>248</v>
      </c>
      <c r="D73" s="44">
        <v>20</v>
      </c>
      <c r="E73" s="44">
        <v>31.79</v>
      </c>
      <c r="F73" s="46">
        <f t="shared" si="3"/>
        <v>635.8</v>
      </c>
      <c r="G73" s="97"/>
      <c r="H73" s="51"/>
      <c r="I73" s="52"/>
    </row>
    <row r="74" spans="1:9" ht="13.5" customHeight="1">
      <c r="A74" s="115"/>
      <c r="B74" s="50" t="s">
        <v>356</v>
      </c>
      <c r="C74" s="46" t="s">
        <v>355</v>
      </c>
      <c r="D74" s="44">
        <v>0.2</v>
      </c>
      <c r="E74" s="44">
        <v>601.77</v>
      </c>
      <c r="F74" s="46">
        <f t="shared" si="3"/>
        <v>120.354</v>
      </c>
      <c r="G74" s="97"/>
      <c r="H74" s="51"/>
      <c r="I74" s="52"/>
    </row>
    <row r="75" spans="1:9" ht="13.5" customHeight="1">
      <c r="A75" s="115"/>
      <c r="B75" s="48" t="s">
        <v>450</v>
      </c>
      <c r="C75" s="46" t="s">
        <v>248</v>
      </c>
      <c r="D75" s="44">
        <v>12</v>
      </c>
      <c r="E75" s="46">
        <v>468.63</v>
      </c>
      <c r="F75" s="46">
        <f t="shared" si="3"/>
        <v>5623.5599999999995</v>
      </c>
      <c r="G75" s="111" t="s">
        <v>558</v>
      </c>
      <c r="H75" s="80"/>
      <c r="I75" s="81"/>
    </row>
    <row r="76" spans="1:9" ht="13.5" customHeight="1">
      <c r="A76" s="115"/>
      <c r="B76" s="50" t="s">
        <v>356</v>
      </c>
      <c r="C76" s="46" t="s">
        <v>355</v>
      </c>
      <c r="D76" s="44">
        <v>0.2</v>
      </c>
      <c r="E76" s="44">
        <v>601.77</v>
      </c>
      <c r="F76" s="46">
        <f>D76*E76</f>
        <v>120.354</v>
      </c>
      <c r="G76" s="97"/>
      <c r="H76" s="51"/>
      <c r="I76" s="52"/>
    </row>
    <row r="77" spans="1:9" ht="13.5" customHeight="1">
      <c r="A77" s="115"/>
      <c r="B77" s="50" t="s">
        <v>354</v>
      </c>
      <c r="C77" s="46" t="s">
        <v>248</v>
      </c>
      <c r="D77" s="44">
        <v>48</v>
      </c>
      <c r="E77" s="44">
        <v>31.79</v>
      </c>
      <c r="F77" s="46">
        <f t="shared" si="3"/>
        <v>1525.92</v>
      </c>
      <c r="G77" s="97"/>
      <c r="H77" s="51"/>
      <c r="I77" s="52"/>
    </row>
    <row r="78" spans="1:9" ht="12.75">
      <c r="A78" s="5"/>
      <c r="B78" s="5" t="s">
        <v>202</v>
      </c>
      <c r="C78" s="5" t="s">
        <v>248</v>
      </c>
      <c r="D78" s="8">
        <f>D75+D72+D71+D70+D67</f>
        <v>28</v>
      </c>
      <c r="E78" s="5"/>
      <c r="F78" s="18">
        <f>SUM(F67:F77)</f>
        <v>15647.824999999999</v>
      </c>
      <c r="G78" s="56"/>
      <c r="H78" s="57"/>
      <c r="I78" s="58"/>
    </row>
    <row r="79" spans="1:9" ht="12.75">
      <c r="A79" s="6"/>
      <c r="B79" s="6" t="s">
        <v>257</v>
      </c>
      <c r="C79" s="6"/>
      <c r="D79" s="6"/>
      <c r="E79" s="6"/>
      <c r="F79" s="17">
        <f>F78+F59+F43+F27+F22+F62+F65</f>
        <v>119076.475</v>
      </c>
      <c r="G79" s="53"/>
      <c r="H79" s="54"/>
      <c r="I79" s="55"/>
    </row>
    <row r="81" spans="2:8" ht="12.75">
      <c r="B81" s="9" t="s">
        <v>258</v>
      </c>
      <c r="C81" s="9"/>
      <c r="D81" s="9"/>
      <c r="E81" s="9"/>
      <c r="F81" s="9"/>
      <c r="G81" s="9"/>
      <c r="H81" s="9"/>
    </row>
    <row r="82" spans="2:8" ht="12.75">
      <c r="B82" s="9" t="s">
        <v>259</v>
      </c>
      <c r="C82" s="9"/>
      <c r="D82" s="9"/>
      <c r="E82" s="9"/>
      <c r="F82" s="9"/>
      <c r="G82" s="9" t="s">
        <v>260</v>
      </c>
      <c r="H82" s="9"/>
    </row>
  </sheetData>
  <sheetProtection/>
  <mergeCells count="56">
    <mergeCell ref="B28:I28"/>
    <mergeCell ref="A1:I1"/>
    <mergeCell ref="A2:I2"/>
    <mergeCell ref="A3:I3"/>
    <mergeCell ref="G4:I4"/>
    <mergeCell ref="G5:I5"/>
    <mergeCell ref="G6:I6"/>
    <mergeCell ref="B7:I7"/>
    <mergeCell ref="G22:I22"/>
    <mergeCell ref="B23:I23"/>
    <mergeCell ref="G50:I50"/>
    <mergeCell ref="G40:I40"/>
    <mergeCell ref="G41:I41"/>
    <mergeCell ref="G42:I42"/>
    <mergeCell ref="G29:I29"/>
    <mergeCell ref="G27:I27"/>
    <mergeCell ref="G30:I30"/>
    <mergeCell ref="G31:I31"/>
    <mergeCell ref="G34:I34"/>
    <mergeCell ref="G35:I35"/>
    <mergeCell ref="G36:I36"/>
    <mergeCell ref="G33:I33"/>
    <mergeCell ref="G32:I32"/>
    <mergeCell ref="G43:I43"/>
    <mergeCell ref="B44:I44"/>
    <mergeCell ref="G37:I37"/>
    <mergeCell ref="G38:I38"/>
    <mergeCell ref="G39:I39"/>
    <mergeCell ref="G45:I45"/>
    <mergeCell ref="G46:I46"/>
    <mergeCell ref="G47:I47"/>
    <mergeCell ref="G58:I58"/>
    <mergeCell ref="G59:I59"/>
    <mergeCell ref="G70:I70"/>
    <mergeCell ref="G62:I62"/>
    <mergeCell ref="G61:I61"/>
    <mergeCell ref="G48:I48"/>
    <mergeCell ref="G51:I51"/>
    <mergeCell ref="G53:I53"/>
    <mergeCell ref="G52:I52"/>
    <mergeCell ref="G56:I56"/>
    <mergeCell ref="G57:I57"/>
    <mergeCell ref="G49:I49"/>
    <mergeCell ref="G71:I71"/>
    <mergeCell ref="B66:I66"/>
    <mergeCell ref="B60:I60"/>
    <mergeCell ref="G55:I55"/>
    <mergeCell ref="G54:I54"/>
    <mergeCell ref="G78:I78"/>
    <mergeCell ref="G79:I79"/>
    <mergeCell ref="B63:I63"/>
    <mergeCell ref="G64:I64"/>
    <mergeCell ref="G65:I65"/>
    <mergeCell ref="G72:I72"/>
    <mergeCell ref="G67:I67"/>
    <mergeCell ref="G75:I75"/>
  </mergeCells>
  <printOptions/>
  <pageMargins left="0.21" right="0.18" top="0.22" bottom="0.25" header="0.2" footer="0.25"/>
  <pageSetup horizontalDpi="600" verticalDpi="600" orientation="portrait" paperSize="9" scale="76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K70"/>
  <sheetViews>
    <sheetView zoomScalePageLayoutView="0" workbookViewId="0" topLeftCell="A1">
      <selection activeCell="G69" sqref="G69"/>
    </sheetView>
  </sheetViews>
  <sheetFormatPr defaultColWidth="9.140625" defaultRowHeight="12.75"/>
  <cols>
    <col min="1" max="1" width="14.14062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113</v>
      </c>
      <c r="B2" s="66"/>
      <c r="C2" s="66"/>
      <c r="D2" s="66"/>
      <c r="E2" s="66"/>
      <c r="F2" s="66"/>
      <c r="G2" s="66"/>
      <c r="H2" s="66"/>
      <c r="I2" s="67"/>
    </row>
    <row r="3" spans="1:11" ht="12.75">
      <c r="A3" s="68" t="s">
        <v>185</v>
      </c>
      <c r="B3" s="69"/>
      <c r="C3" s="69"/>
      <c r="D3" s="69"/>
      <c r="E3" s="69"/>
      <c r="F3" s="69"/>
      <c r="G3" s="69"/>
      <c r="H3" s="69"/>
      <c r="I3" s="70"/>
      <c r="K3" s="11" t="s">
        <v>265</v>
      </c>
    </row>
    <row r="4" spans="1:11" ht="12.75">
      <c r="A4" s="6" t="s">
        <v>186</v>
      </c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  <c r="K4" s="20" t="s">
        <v>261</v>
      </c>
    </row>
    <row r="5" spans="1:9" ht="12.75">
      <c r="A5" s="6" t="s">
        <v>263</v>
      </c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4.25" customHeight="1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10" ht="12.75">
      <c r="A8" s="34"/>
      <c r="B8" s="46" t="s">
        <v>237</v>
      </c>
      <c r="C8" s="12" t="s">
        <v>198</v>
      </c>
      <c r="D8" s="25">
        <v>1</v>
      </c>
      <c r="E8" s="12">
        <v>212</v>
      </c>
      <c r="F8" s="12">
        <f aca="true" t="shared" si="0" ref="F8:F19">D8*E8</f>
        <v>212</v>
      </c>
      <c r="G8" s="21" t="s">
        <v>264</v>
      </c>
      <c r="H8" s="22"/>
      <c r="I8" s="23"/>
      <c r="J8" s="27"/>
    </row>
    <row r="9" spans="1:9" s="13" customFormat="1" ht="12.75">
      <c r="A9" s="34"/>
      <c r="B9" s="47" t="s">
        <v>614</v>
      </c>
      <c r="C9" s="12" t="s">
        <v>198</v>
      </c>
      <c r="D9" s="25">
        <v>7.5</v>
      </c>
      <c r="E9" s="12">
        <v>212</v>
      </c>
      <c r="F9" s="12">
        <f t="shared" si="0"/>
        <v>1590</v>
      </c>
      <c r="G9" s="21" t="s">
        <v>219</v>
      </c>
      <c r="H9" s="22"/>
      <c r="I9" s="23"/>
    </row>
    <row r="10" spans="1:9" ht="12.75">
      <c r="A10" s="34"/>
      <c r="B10" s="47" t="s">
        <v>114</v>
      </c>
      <c r="C10" s="12" t="s">
        <v>198</v>
      </c>
      <c r="D10" s="25">
        <v>3.5</v>
      </c>
      <c r="E10" s="12">
        <v>212</v>
      </c>
      <c r="F10" s="12">
        <f t="shared" si="0"/>
        <v>742</v>
      </c>
      <c r="G10" s="21" t="s">
        <v>412</v>
      </c>
      <c r="H10" s="22"/>
      <c r="I10" s="23"/>
    </row>
    <row r="11" spans="1:9" ht="25.5">
      <c r="A11" s="34"/>
      <c r="B11" s="48" t="s">
        <v>232</v>
      </c>
      <c r="C11" s="12" t="s">
        <v>198</v>
      </c>
      <c r="D11" s="25">
        <v>17</v>
      </c>
      <c r="E11" s="12">
        <v>212</v>
      </c>
      <c r="F11" s="12">
        <f t="shared" si="0"/>
        <v>3604</v>
      </c>
      <c r="G11" s="21" t="s">
        <v>201</v>
      </c>
      <c r="H11" s="22"/>
      <c r="I11" s="23"/>
    </row>
    <row r="12" spans="1:9" s="13" customFormat="1" ht="12.75">
      <c r="A12" s="35"/>
      <c r="B12" s="47" t="s">
        <v>238</v>
      </c>
      <c r="C12" s="12" t="s">
        <v>198</v>
      </c>
      <c r="D12" s="25">
        <v>9</v>
      </c>
      <c r="E12" s="12">
        <v>212</v>
      </c>
      <c r="F12" s="12">
        <f>D12*E12</f>
        <v>1908</v>
      </c>
      <c r="G12" s="21" t="s">
        <v>264</v>
      </c>
      <c r="H12" s="22"/>
      <c r="I12" s="23"/>
    </row>
    <row r="13" spans="1:9" ht="12.75">
      <c r="A13" s="34"/>
      <c r="B13" s="48" t="s">
        <v>616</v>
      </c>
      <c r="C13" s="12" t="s">
        <v>198</v>
      </c>
      <c r="D13" s="25">
        <v>6</v>
      </c>
      <c r="E13" s="12">
        <v>212</v>
      </c>
      <c r="F13" s="12">
        <f>D13*E13</f>
        <v>1272</v>
      </c>
      <c r="G13" s="21" t="s">
        <v>478</v>
      </c>
      <c r="H13" s="22"/>
      <c r="I13" s="23"/>
    </row>
    <row r="14" spans="1:9" ht="12.75">
      <c r="A14" s="34"/>
      <c r="B14" s="47" t="s">
        <v>223</v>
      </c>
      <c r="C14" s="12" t="s">
        <v>198</v>
      </c>
      <c r="D14" s="25">
        <v>3</v>
      </c>
      <c r="E14" s="12">
        <v>212</v>
      </c>
      <c r="F14" s="12">
        <f t="shared" si="0"/>
        <v>636</v>
      </c>
      <c r="G14" s="21" t="s">
        <v>224</v>
      </c>
      <c r="H14" s="22"/>
      <c r="I14" s="23"/>
    </row>
    <row r="15" spans="1:9" ht="12.75">
      <c r="A15" s="34"/>
      <c r="B15" s="48" t="s">
        <v>615</v>
      </c>
      <c r="C15" s="12" t="s">
        <v>198</v>
      </c>
      <c r="D15" s="25">
        <v>2.2</v>
      </c>
      <c r="E15" s="12">
        <v>212</v>
      </c>
      <c r="F15" s="12">
        <f>D15*E15</f>
        <v>466.40000000000003</v>
      </c>
      <c r="G15" s="21" t="s">
        <v>262</v>
      </c>
      <c r="H15" s="22"/>
      <c r="I15" s="23"/>
    </row>
    <row r="16" spans="1:9" ht="12.75">
      <c r="A16" s="34"/>
      <c r="B16" s="48" t="s">
        <v>617</v>
      </c>
      <c r="C16" s="12" t="s">
        <v>198</v>
      </c>
      <c r="D16" s="25">
        <v>7.5</v>
      </c>
      <c r="E16" s="12">
        <v>212</v>
      </c>
      <c r="F16" s="12">
        <f t="shared" si="0"/>
        <v>1590</v>
      </c>
      <c r="G16" s="21" t="s">
        <v>270</v>
      </c>
      <c r="H16" s="22"/>
      <c r="I16" s="23"/>
    </row>
    <row r="17" spans="1:9" ht="12.75">
      <c r="A17" s="34"/>
      <c r="B17" s="48" t="s">
        <v>231</v>
      </c>
      <c r="C17" s="12" t="s">
        <v>198</v>
      </c>
      <c r="D17" s="25">
        <v>10.5</v>
      </c>
      <c r="E17" s="12">
        <v>212</v>
      </c>
      <c r="F17" s="12">
        <f t="shared" si="0"/>
        <v>2226</v>
      </c>
      <c r="G17" s="21" t="s">
        <v>115</v>
      </c>
      <c r="H17" s="22"/>
      <c r="I17" s="23"/>
    </row>
    <row r="18" spans="1:9" ht="12.75">
      <c r="A18" s="34"/>
      <c r="B18" s="47" t="s">
        <v>79</v>
      </c>
      <c r="C18" s="12" t="s">
        <v>198</v>
      </c>
      <c r="D18" s="25">
        <v>12</v>
      </c>
      <c r="E18" s="12">
        <v>212</v>
      </c>
      <c r="F18" s="12">
        <f t="shared" si="0"/>
        <v>2544</v>
      </c>
      <c r="G18" s="21" t="s">
        <v>262</v>
      </c>
      <c r="H18" s="22"/>
      <c r="I18" s="23"/>
    </row>
    <row r="19" spans="1:10" ht="12.75">
      <c r="A19" s="34"/>
      <c r="B19" s="47" t="s">
        <v>225</v>
      </c>
      <c r="C19" s="12" t="s">
        <v>198</v>
      </c>
      <c r="D19" s="25">
        <v>1.5</v>
      </c>
      <c r="E19" s="12">
        <v>212</v>
      </c>
      <c r="F19" s="12">
        <f t="shared" si="0"/>
        <v>318</v>
      </c>
      <c r="G19" s="21" t="s">
        <v>262</v>
      </c>
      <c r="H19" s="22"/>
      <c r="I19" s="23"/>
      <c r="J19" s="27"/>
    </row>
    <row r="20" spans="1:10" ht="12.75">
      <c r="A20" s="4"/>
      <c r="B20" s="5" t="s">
        <v>202</v>
      </c>
      <c r="C20" s="5" t="s">
        <v>198</v>
      </c>
      <c r="D20" s="26">
        <f>SUM(D8:D19)</f>
        <v>80.7</v>
      </c>
      <c r="E20" s="5"/>
      <c r="F20" s="18">
        <f>SUM(F8:F19)</f>
        <v>17108.4</v>
      </c>
      <c r="G20" s="76"/>
      <c r="H20" s="77"/>
      <c r="I20" s="78"/>
      <c r="J20" s="27"/>
    </row>
    <row r="21" spans="1:9" ht="12.75">
      <c r="A21" s="1"/>
      <c r="B21" s="62" t="s">
        <v>250</v>
      </c>
      <c r="C21" s="63"/>
      <c r="D21" s="63"/>
      <c r="E21" s="63"/>
      <c r="F21" s="63"/>
      <c r="G21" s="63"/>
      <c r="H21" s="63"/>
      <c r="I21" s="64"/>
    </row>
    <row r="22" spans="1:10" ht="12.75">
      <c r="A22" s="37"/>
      <c r="B22" s="47" t="s">
        <v>218</v>
      </c>
      <c r="C22" s="1" t="s">
        <v>248</v>
      </c>
      <c r="D22" s="7">
        <v>1</v>
      </c>
      <c r="E22" s="12">
        <v>702</v>
      </c>
      <c r="F22" s="1">
        <f>D22*E22</f>
        <v>702</v>
      </c>
      <c r="G22" s="14" t="s">
        <v>262</v>
      </c>
      <c r="H22" s="15"/>
      <c r="I22" s="16"/>
      <c r="J22" s="28"/>
    </row>
    <row r="23" spans="1:9" ht="12.75">
      <c r="A23" s="5"/>
      <c r="B23" s="5" t="s">
        <v>202</v>
      </c>
      <c r="C23" s="5" t="s">
        <v>248</v>
      </c>
      <c r="D23" s="8">
        <f>SUM(D22:D22)</f>
        <v>1</v>
      </c>
      <c r="E23" s="5"/>
      <c r="F23" s="5">
        <f>SUM(F22:F22)</f>
        <v>702</v>
      </c>
      <c r="G23" s="56"/>
      <c r="H23" s="57"/>
      <c r="I23" s="58"/>
    </row>
    <row r="24" spans="1:9" ht="12.75">
      <c r="A24" s="1"/>
      <c r="B24" s="62" t="s">
        <v>251</v>
      </c>
      <c r="C24" s="63"/>
      <c r="D24" s="63"/>
      <c r="E24" s="63"/>
      <c r="F24" s="63"/>
      <c r="G24" s="63"/>
      <c r="H24" s="63"/>
      <c r="I24" s="64"/>
    </row>
    <row r="25" spans="1:10" ht="12.75">
      <c r="A25" s="37"/>
      <c r="B25" s="47" t="s">
        <v>80</v>
      </c>
      <c r="C25" s="1" t="s">
        <v>248</v>
      </c>
      <c r="D25" s="7">
        <v>2</v>
      </c>
      <c r="E25" s="12">
        <v>165.38</v>
      </c>
      <c r="F25" s="1">
        <f aca="true" t="shared" si="1" ref="F25:F39">D25*E25</f>
        <v>330.76</v>
      </c>
      <c r="G25" s="59" t="s">
        <v>262</v>
      </c>
      <c r="H25" s="60"/>
      <c r="I25" s="61"/>
      <c r="J25" s="28"/>
    </row>
    <row r="26" spans="1:11" ht="12.75">
      <c r="A26" s="36"/>
      <c r="B26" s="48" t="s">
        <v>621</v>
      </c>
      <c r="C26" s="1" t="s">
        <v>248</v>
      </c>
      <c r="D26" s="7">
        <v>5</v>
      </c>
      <c r="E26" s="12">
        <v>165.38</v>
      </c>
      <c r="F26" s="1">
        <f t="shared" si="1"/>
        <v>826.9</v>
      </c>
      <c r="G26" s="59" t="s">
        <v>262</v>
      </c>
      <c r="H26" s="60"/>
      <c r="I26" s="61"/>
      <c r="J26" s="28"/>
      <c r="K26" s="28"/>
    </row>
    <row r="27" spans="1:11" ht="12.75">
      <c r="A27" s="36"/>
      <c r="B27" s="47" t="s">
        <v>236</v>
      </c>
      <c r="C27" s="1" t="s">
        <v>248</v>
      </c>
      <c r="D27" s="7">
        <v>9</v>
      </c>
      <c r="E27" s="12">
        <v>165.38</v>
      </c>
      <c r="F27" s="1">
        <f t="shared" si="1"/>
        <v>1488.42</v>
      </c>
      <c r="G27" s="59" t="s">
        <v>262</v>
      </c>
      <c r="H27" s="60"/>
      <c r="I27" s="61"/>
      <c r="J27" s="28"/>
      <c r="K27" s="28"/>
    </row>
    <row r="28" spans="1:11" ht="12.75">
      <c r="A28" s="36"/>
      <c r="B28" s="48" t="s">
        <v>622</v>
      </c>
      <c r="C28" s="1" t="s">
        <v>248</v>
      </c>
      <c r="D28" s="7">
        <v>4</v>
      </c>
      <c r="E28" s="12">
        <v>165.38</v>
      </c>
      <c r="F28" s="1">
        <f t="shared" si="1"/>
        <v>661.52</v>
      </c>
      <c r="G28" s="59" t="s">
        <v>262</v>
      </c>
      <c r="H28" s="60"/>
      <c r="I28" s="61"/>
      <c r="J28" s="28"/>
      <c r="K28" s="28"/>
    </row>
    <row r="29" spans="1:11" ht="25.5">
      <c r="A29" s="36"/>
      <c r="B29" s="47" t="s">
        <v>547</v>
      </c>
      <c r="C29" s="1" t="s">
        <v>248</v>
      </c>
      <c r="D29" s="7">
        <v>7</v>
      </c>
      <c r="E29" s="12">
        <v>165.38</v>
      </c>
      <c r="F29" s="1">
        <f t="shared" si="1"/>
        <v>1157.6599999999999</v>
      </c>
      <c r="G29" s="59" t="s">
        <v>262</v>
      </c>
      <c r="H29" s="60"/>
      <c r="I29" s="61"/>
      <c r="J29" s="28"/>
      <c r="K29" s="28"/>
    </row>
    <row r="30" spans="1:11" ht="12.75">
      <c r="A30" s="37"/>
      <c r="B30" s="48" t="s">
        <v>619</v>
      </c>
      <c r="C30" s="1" t="s">
        <v>248</v>
      </c>
      <c r="D30" s="7">
        <v>4</v>
      </c>
      <c r="E30" s="12">
        <v>165.38</v>
      </c>
      <c r="F30" s="1">
        <f t="shared" si="1"/>
        <v>661.52</v>
      </c>
      <c r="G30" s="59" t="s">
        <v>262</v>
      </c>
      <c r="H30" s="60"/>
      <c r="I30" s="61"/>
      <c r="J30" s="28"/>
      <c r="K30" s="28"/>
    </row>
    <row r="31" spans="1:11" ht="12.75">
      <c r="A31" s="37"/>
      <c r="B31" s="48" t="s">
        <v>620</v>
      </c>
      <c r="C31" s="1" t="s">
        <v>248</v>
      </c>
      <c r="D31" s="7">
        <v>2</v>
      </c>
      <c r="E31" s="12">
        <v>165.38</v>
      </c>
      <c r="F31" s="1">
        <f>D31*E31</f>
        <v>330.76</v>
      </c>
      <c r="G31" s="59" t="s">
        <v>262</v>
      </c>
      <c r="H31" s="60"/>
      <c r="I31" s="61"/>
      <c r="J31" s="28"/>
      <c r="K31" s="28"/>
    </row>
    <row r="32" spans="1:11" ht="12.75">
      <c r="A32" s="37"/>
      <c r="B32" s="47" t="s">
        <v>548</v>
      </c>
      <c r="C32" s="1" t="s">
        <v>248</v>
      </c>
      <c r="D32" s="7">
        <v>3</v>
      </c>
      <c r="E32" s="12">
        <v>165.38</v>
      </c>
      <c r="F32" s="1">
        <f t="shared" si="1"/>
        <v>496.14</v>
      </c>
      <c r="G32" s="59" t="s">
        <v>262</v>
      </c>
      <c r="H32" s="60"/>
      <c r="I32" s="61"/>
      <c r="J32" s="28"/>
      <c r="K32" s="28"/>
    </row>
    <row r="33" spans="1:11" ht="12.75">
      <c r="A33" s="37"/>
      <c r="B33" s="47" t="s">
        <v>546</v>
      </c>
      <c r="C33" s="1" t="s">
        <v>248</v>
      </c>
      <c r="D33" s="7">
        <v>3</v>
      </c>
      <c r="E33" s="12">
        <v>165.38</v>
      </c>
      <c r="F33" s="1">
        <f>D33*E33</f>
        <v>496.14</v>
      </c>
      <c r="G33" s="59" t="s">
        <v>262</v>
      </c>
      <c r="H33" s="60"/>
      <c r="I33" s="61"/>
      <c r="J33" s="28"/>
      <c r="K33" s="28"/>
    </row>
    <row r="34" spans="1:11" ht="12.75">
      <c r="A34" s="37"/>
      <c r="B34" s="47" t="s">
        <v>549</v>
      </c>
      <c r="C34" s="1" t="s">
        <v>248</v>
      </c>
      <c r="D34" s="7">
        <v>6</v>
      </c>
      <c r="E34" s="12">
        <v>165.38</v>
      </c>
      <c r="F34" s="1">
        <f t="shared" si="1"/>
        <v>992.28</v>
      </c>
      <c r="G34" s="59" t="s">
        <v>262</v>
      </c>
      <c r="H34" s="60"/>
      <c r="I34" s="61"/>
      <c r="J34" s="28"/>
      <c r="K34" s="28"/>
    </row>
    <row r="35" spans="1:11" ht="12.75">
      <c r="A35" s="37"/>
      <c r="B35" s="48" t="s">
        <v>618</v>
      </c>
      <c r="C35" s="1" t="s">
        <v>248</v>
      </c>
      <c r="D35" s="7">
        <v>4</v>
      </c>
      <c r="E35" s="12">
        <v>165.38</v>
      </c>
      <c r="F35" s="1">
        <f t="shared" si="1"/>
        <v>661.52</v>
      </c>
      <c r="G35" s="59" t="s">
        <v>199</v>
      </c>
      <c r="H35" s="60"/>
      <c r="I35" s="61"/>
      <c r="J35" s="28"/>
      <c r="K35" s="28"/>
    </row>
    <row r="36" spans="1:11" ht="12.75">
      <c r="A36" s="37"/>
      <c r="B36" s="47" t="s">
        <v>545</v>
      </c>
      <c r="C36" s="1" t="s">
        <v>248</v>
      </c>
      <c r="D36" s="7">
        <v>4</v>
      </c>
      <c r="E36" s="12">
        <v>165.38</v>
      </c>
      <c r="F36" s="1">
        <f t="shared" si="1"/>
        <v>661.52</v>
      </c>
      <c r="G36" s="59" t="s">
        <v>262</v>
      </c>
      <c r="H36" s="60"/>
      <c r="I36" s="61"/>
      <c r="J36" s="28"/>
      <c r="K36" s="28"/>
    </row>
    <row r="37" spans="1:11" ht="12.75">
      <c r="A37" s="37"/>
      <c r="B37" s="47" t="s">
        <v>550</v>
      </c>
      <c r="C37" s="1" t="s">
        <v>248</v>
      </c>
      <c r="D37" s="7">
        <v>1</v>
      </c>
      <c r="E37" s="12">
        <v>165.38</v>
      </c>
      <c r="F37" s="1">
        <f>D37*E37</f>
        <v>165.38</v>
      </c>
      <c r="G37" s="59" t="s">
        <v>262</v>
      </c>
      <c r="H37" s="60"/>
      <c r="I37" s="61"/>
      <c r="J37" s="28"/>
      <c r="K37" s="28"/>
    </row>
    <row r="38" spans="1:11" ht="12.75">
      <c r="A38" s="37"/>
      <c r="B38" s="47" t="s">
        <v>225</v>
      </c>
      <c r="C38" s="1" t="s">
        <v>248</v>
      </c>
      <c r="D38" s="7">
        <v>2</v>
      </c>
      <c r="E38" s="12">
        <v>165.38</v>
      </c>
      <c r="F38" s="1">
        <f t="shared" si="1"/>
        <v>330.76</v>
      </c>
      <c r="G38" s="59" t="s">
        <v>262</v>
      </c>
      <c r="H38" s="60"/>
      <c r="I38" s="61"/>
      <c r="J38" s="28"/>
      <c r="K38" s="28"/>
    </row>
    <row r="39" spans="1:11" ht="12.75">
      <c r="A39" s="37"/>
      <c r="B39" s="48" t="s">
        <v>623</v>
      </c>
      <c r="C39" s="1" t="s">
        <v>248</v>
      </c>
      <c r="D39" s="7">
        <v>48</v>
      </c>
      <c r="E39" s="12">
        <v>165.38</v>
      </c>
      <c r="F39" s="1">
        <f t="shared" si="1"/>
        <v>7938.24</v>
      </c>
      <c r="G39" s="14" t="s">
        <v>201</v>
      </c>
      <c r="H39" s="15"/>
      <c r="I39" s="16"/>
      <c r="J39" s="28"/>
      <c r="K39" s="28"/>
    </row>
    <row r="40" spans="1:9" ht="12.75">
      <c r="A40" s="5"/>
      <c r="B40" s="5" t="s">
        <v>202</v>
      </c>
      <c r="C40" s="5" t="s">
        <v>248</v>
      </c>
      <c r="D40" s="8">
        <f>SUM(D25:D39)</f>
        <v>104</v>
      </c>
      <c r="E40" s="5"/>
      <c r="F40" s="5">
        <f>SUM(F25:F39)</f>
        <v>17199.52</v>
      </c>
      <c r="G40" s="56"/>
      <c r="H40" s="57"/>
      <c r="I40" s="58"/>
    </row>
    <row r="41" spans="1:9" ht="12.75">
      <c r="A41" s="1"/>
      <c r="B41" s="62" t="s">
        <v>252</v>
      </c>
      <c r="C41" s="63"/>
      <c r="D41" s="63"/>
      <c r="E41" s="63"/>
      <c r="F41" s="63"/>
      <c r="G41" s="63"/>
      <c r="H41" s="63"/>
      <c r="I41" s="64"/>
    </row>
    <row r="42" spans="1:9" ht="12.75">
      <c r="A42" s="39"/>
      <c r="B42" s="47" t="s">
        <v>217</v>
      </c>
      <c r="C42" s="1" t="s">
        <v>248</v>
      </c>
      <c r="D42" s="10">
        <v>4</v>
      </c>
      <c r="E42" s="12">
        <v>159.05</v>
      </c>
      <c r="F42" s="1">
        <f aca="true" t="shared" si="2" ref="F42:F51">D42*E42</f>
        <v>636.2</v>
      </c>
      <c r="G42" s="59" t="s">
        <v>274</v>
      </c>
      <c r="H42" s="60"/>
      <c r="I42" s="61"/>
    </row>
    <row r="43" spans="1:9" ht="12.75">
      <c r="A43" s="39"/>
      <c r="B43" s="47" t="s">
        <v>223</v>
      </c>
      <c r="C43" s="1" t="s">
        <v>248</v>
      </c>
      <c r="D43" s="10">
        <v>4</v>
      </c>
      <c r="E43" s="12">
        <v>159.05</v>
      </c>
      <c r="F43" s="1">
        <f t="shared" si="2"/>
        <v>636.2</v>
      </c>
      <c r="G43" s="59" t="s">
        <v>200</v>
      </c>
      <c r="H43" s="60"/>
      <c r="I43" s="61"/>
    </row>
    <row r="44" spans="1:9" ht="12.75">
      <c r="A44" s="39"/>
      <c r="B44" s="47" t="s">
        <v>227</v>
      </c>
      <c r="C44" s="1" t="s">
        <v>248</v>
      </c>
      <c r="D44" s="10">
        <v>2</v>
      </c>
      <c r="E44" s="12">
        <v>159.05</v>
      </c>
      <c r="F44" s="1">
        <f t="shared" si="2"/>
        <v>318.1</v>
      </c>
      <c r="G44" s="59" t="s">
        <v>351</v>
      </c>
      <c r="H44" s="60"/>
      <c r="I44" s="61"/>
    </row>
    <row r="45" spans="1:9" ht="12.75">
      <c r="A45" s="39"/>
      <c r="B45" s="47" t="s">
        <v>230</v>
      </c>
      <c r="C45" s="1" t="s">
        <v>248</v>
      </c>
      <c r="D45" s="10">
        <v>5</v>
      </c>
      <c r="E45" s="12">
        <v>159.05</v>
      </c>
      <c r="F45" s="1">
        <f>D45*E45</f>
        <v>795.25</v>
      </c>
      <c r="G45" s="59" t="s">
        <v>351</v>
      </c>
      <c r="H45" s="60"/>
      <c r="I45" s="61"/>
    </row>
    <row r="46" spans="1:9" ht="12.75">
      <c r="A46" s="39"/>
      <c r="B46" s="47" t="s">
        <v>216</v>
      </c>
      <c r="C46" s="1" t="s">
        <v>248</v>
      </c>
      <c r="D46" s="10">
        <v>5</v>
      </c>
      <c r="E46" s="12">
        <v>159.05</v>
      </c>
      <c r="F46" s="1">
        <f t="shared" si="2"/>
        <v>795.25</v>
      </c>
      <c r="G46" s="59" t="s">
        <v>274</v>
      </c>
      <c r="H46" s="60"/>
      <c r="I46" s="61"/>
    </row>
    <row r="47" spans="1:9" ht="12.75">
      <c r="A47" s="39"/>
      <c r="B47" s="48" t="s">
        <v>235</v>
      </c>
      <c r="C47" s="1" t="s">
        <v>248</v>
      </c>
      <c r="D47" s="10">
        <v>3</v>
      </c>
      <c r="E47" s="12">
        <v>159.05</v>
      </c>
      <c r="F47" s="1">
        <f>D47*E47</f>
        <v>477.15000000000003</v>
      </c>
      <c r="G47" s="59" t="s">
        <v>274</v>
      </c>
      <c r="H47" s="60"/>
      <c r="I47" s="61"/>
    </row>
    <row r="48" spans="1:9" ht="12.75">
      <c r="A48" s="39"/>
      <c r="B48" s="47" t="s">
        <v>222</v>
      </c>
      <c r="C48" s="1" t="s">
        <v>248</v>
      </c>
      <c r="D48" s="10">
        <v>12</v>
      </c>
      <c r="E48" s="12">
        <v>159.05</v>
      </c>
      <c r="F48" s="1">
        <f t="shared" si="2"/>
        <v>1908.6000000000001</v>
      </c>
      <c r="G48" s="59" t="s">
        <v>274</v>
      </c>
      <c r="H48" s="60"/>
      <c r="I48" s="61"/>
    </row>
    <row r="49" spans="1:9" ht="12.75">
      <c r="A49" s="39"/>
      <c r="B49" s="48" t="s">
        <v>234</v>
      </c>
      <c r="C49" s="1" t="s">
        <v>248</v>
      </c>
      <c r="D49" s="10">
        <v>1</v>
      </c>
      <c r="E49" s="12">
        <v>159.05</v>
      </c>
      <c r="F49" s="1">
        <f>D49*E49</f>
        <v>159.05</v>
      </c>
      <c r="G49" s="59" t="s">
        <v>274</v>
      </c>
      <c r="H49" s="60"/>
      <c r="I49" s="61"/>
    </row>
    <row r="50" spans="1:9" ht="12.75">
      <c r="A50" s="39"/>
      <c r="B50" s="47" t="s">
        <v>226</v>
      </c>
      <c r="C50" s="1" t="s">
        <v>248</v>
      </c>
      <c r="D50" s="10">
        <v>1</v>
      </c>
      <c r="E50" s="12">
        <v>159.05</v>
      </c>
      <c r="F50" s="1">
        <f>D50*E50</f>
        <v>159.05</v>
      </c>
      <c r="G50" s="59" t="s">
        <v>274</v>
      </c>
      <c r="H50" s="60"/>
      <c r="I50" s="61"/>
    </row>
    <row r="51" spans="1:9" ht="12.75">
      <c r="A51" s="39"/>
      <c r="B51" s="47" t="s">
        <v>229</v>
      </c>
      <c r="C51" s="1" t="s">
        <v>248</v>
      </c>
      <c r="D51" s="10">
        <v>4</v>
      </c>
      <c r="E51" s="12">
        <v>159.05</v>
      </c>
      <c r="F51" s="1">
        <f t="shared" si="2"/>
        <v>636.2</v>
      </c>
      <c r="G51" s="59" t="s">
        <v>274</v>
      </c>
      <c r="H51" s="60"/>
      <c r="I51" s="61"/>
    </row>
    <row r="52" spans="1:9" ht="12.75">
      <c r="A52" s="5"/>
      <c r="B52" s="5" t="s">
        <v>202</v>
      </c>
      <c r="C52" s="5" t="s">
        <v>248</v>
      </c>
      <c r="D52" s="8">
        <f>SUM(D42:D51)</f>
        <v>41</v>
      </c>
      <c r="E52" s="5"/>
      <c r="F52" s="5">
        <f>SUM(F42:F51)</f>
        <v>6521.05</v>
      </c>
      <c r="G52" s="56"/>
      <c r="H52" s="57"/>
      <c r="I52" s="58"/>
    </row>
    <row r="53" spans="1:9" ht="12.75" customHeight="1">
      <c r="A53" s="32"/>
      <c r="B53" s="86" t="s">
        <v>253</v>
      </c>
      <c r="C53" s="87"/>
      <c r="D53" s="87"/>
      <c r="E53" s="87"/>
      <c r="F53" s="87"/>
      <c r="G53" s="87"/>
      <c r="H53" s="87"/>
      <c r="I53" s="88"/>
    </row>
    <row r="54" spans="1:9" ht="12.75">
      <c r="A54" s="19"/>
      <c r="B54" s="48" t="s">
        <v>525</v>
      </c>
      <c r="C54" s="12" t="s">
        <v>248</v>
      </c>
      <c r="D54" s="10">
        <v>1</v>
      </c>
      <c r="E54" s="12">
        <v>130.74</v>
      </c>
      <c r="F54" s="12">
        <f>D54*E54</f>
        <v>130.74</v>
      </c>
      <c r="G54" s="75" t="s">
        <v>199</v>
      </c>
      <c r="H54" s="75"/>
      <c r="I54" s="75"/>
    </row>
    <row r="55" spans="1:9" ht="12.75">
      <c r="A55" s="19"/>
      <c r="B55" s="47" t="s">
        <v>220</v>
      </c>
      <c r="C55" s="12" t="s">
        <v>248</v>
      </c>
      <c r="D55" s="10">
        <v>3</v>
      </c>
      <c r="E55" s="12">
        <v>130.74</v>
      </c>
      <c r="F55" s="12">
        <f>D55*E55</f>
        <v>392.22</v>
      </c>
      <c r="G55" s="75" t="s">
        <v>221</v>
      </c>
      <c r="H55" s="75"/>
      <c r="I55" s="75"/>
    </row>
    <row r="56" spans="1:9" ht="12.75">
      <c r="A56" s="19"/>
      <c r="B56" s="47" t="s">
        <v>228</v>
      </c>
      <c r="C56" s="12" t="s">
        <v>248</v>
      </c>
      <c r="D56" s="10">
        <v>1</v>
      </c>
      <c r="E56" s="12">
        <v>130.74</v>
      </c>
      <c r="F56" s="12">
        <f>D56*E56</f>
        <v>130.74</v>
      </c>
      <c r="G56" s="75" t="s">
        <v>262</v>
      </c>
      <c r="H56" s="75"/>
      <c r="I56" s="75"/>
    </row>
    <row r="57" spans="1:9" ht="12.75">
      <c r="A57" s="41"/>
      <c r="B57" s="42" t="s">
        <v>202</v>
      </c>
      <c r="C57" s="42" t="s">
        <v>248</v>
      </c>
      <c r="D57" s="43">
        <f>SUM(D54:D56)</f>
        <v>5</v>
      </c>
      <c r="E57" s="42"/>
      <c r="F57" s="42">
        <f>SUM(F54:F56)</f>
        <v>653.7</v>
      </c>
      <c r="G57" s="89"/>
      <c r="H57" s="90"/>
      <c r="I57" s="91"/>
    </row>
    <row r="58" spans="1:9" ht="12.75" customHeight="1">
      <c r="A58" s="1"/>
      <c r="B58" s="62" t="s">
        <v>453</v>
      </c>
      <c r="C58" s="60"/>
      <c r="D58" s="60"/>
      <c r="E58" s="60"/>
      <c r="F58" s="60"/>
      <c r="G58" s="60"/>
      <c r="H58" s="60"/>
      <c r="I58" s="61"/>
    </row>
    <row r="59" spans="1:9" ht="12.75">
      <c r="A59" s="34"/>
      <c r="B59" s="48" t="s">
        <v>525</v>
      </c>
      <c r="C59" s="1" t="s">
        <v>248</v>
      </c>
      <c r="D59" s="10">
        <v>1</v>
      </c>
      <c r="E59" s="12">
        <v>146.1</v>
      </c>
      <c r="F59" s="1">
        <f>D59*E59</f>
        <v>146.1</v>
      </c>
      <c r="G59" s="75" t="s">
        <v>199</v>
      </c>
      <c r="H59" s="75"/>
      <c r="I59" s="75"/>
    </row>
    <row r="60" spans="1:9" ht="12.75">
      <c r="A60" s="34"/>
      <c r="B60" s="47" t="s">
        <v>220</v>
      </c>
      <c r="C60" s="1" t="s">
        <v>248</v>
      </c>
      <c r="D60" s="10">
        <v>2</v>
      </c>
      <c r="E60" s="12">
        <v>146.1</v>
      </c>
      <c r="F60" s="1">
        <f>D60*E60</f>
        <v>292.2</v>
      </c>
      <c r="G60" s="75" t="s">
        <v>221</v>
      </c>
      <c r="H60" s="75"/>
      <c r="I60" s="75"/>
    </row>
    <row r="61" spans="1:9" ht="12.75">
      <c r="A61" s="4"/>
      <c r="B61" s="5" t="s">
        <v>202</v>
      </c>
      <c r="C61" s="5" t="s">
        <v>248</v>
      </c>
      <c r="D61" s="8">
        <f>SUM(D59:D60)</f>
        <v>3</v>
      </c>
      <c r="E61" s="5"/>
      <c r="F61" s="5">
        <f>SUM(F59:F60)</f>
        <v>438.29999999999995</v>
      </c>
      <c r="G61" s="56"/>
      <c r="H61" s="57"/>
      <c r="I61" s="58"/>
    </row>
    <row r="62" spans="1:9" ht="12.75">
      <c r="A62" s="1"/>
      <c r="B62" s="62" t="s">
        <v>254</v>
      </c>
      <c r="C62" s="60"/>
      <c r="D62" s="60"/>
      <c r="E62" s="60"/>
      <c r="F62" s="60"/>
      <c r="G62" s="60"/>
      <c r="H62" s="60"/>
      <c r="I62" s="61"/>
    </row>
    <row r="63" spans="1:9" ht="25.5">
      <c r="A63" s="19"/>
      <c r="B63" s="48" t="s">
        <v>233</v>
      </c>
      <c r="C63" s="1" t="s">
        <v>248</v>
      </c>
      <c r="D63" s="7">
        <v>11</v>
      </c>
      <c r="E63" s="46">
        <v>468.63</v>
      </c>
      <c r="F63" s="1">
        <f>D63*E63</f>
        <v>5154.93</v>
      </c>
      <c r="G63" s="59" t="s">
        <v>267</v>
      </c>
      <c r="H63" s="60"/>
      <c r="I63" s="61"/>
    </row>
    <row r="64" spans="1:9" ht="13.5" customHeight="1">
      <c r="A64" s="19"/>
      <c r="B64" s="33" t="s">
        <v>354</v>
      </c>
      <c r="C64" s="1" t="s">
        <v>248</v>
      </c>
      <c r="D64" s="7">
        <v>24</v>
      </c>
      <c r="E64" s="44">
        <v>31.79</v>
      </c>
      <c r="F64" s="1">
        <f>D64*E64</f>
        <v>762.96</v>
      </c>
      <c r="G64" s="14"/>
      <c r="H64" s="15"/>
      <c r="I64" s="16"/>
    </row>
    <row r="65" spans="1:9" ht="12.75">
      <c r="A65" s="5"/>
      <c r="B65" s="5" t="s">
        <v>202</v>
      </c>
      <c r="C65" s="5" t="s">
        <v>248</v>
      </c>
      <c r="D65" s="8">
        <f>D63</f>
        <v>11</v>
      </c>
      <c r="E65" s="5"/>
      <c r="F65" s="18">
        <f>SUM(F63:F64)</f>
        <v>5917.89</v>
      </c>
      <c r="G65" s="56"/>
      <c r="H65" s="57"/>
      <c r="I65" s="58"/>
    </row>
    <row r="66" spans="1:9" ht="12.75">
      <c r="A66" s="6"/>
      <c r="B66" s="6" t="s">
        <v>257</v>
      </c>
      <c r="C66" s="6"/>
      <c r="D66" s="6"/>
      <c r="E66" s="6"/>
      <c r="F66" s="17">
        <f>F65+F52+F40+F23+F20+F57+F61</f>
        <v>48540.86</v>
      </c>
      <c r="G66" s="53"/>
      <c r="H66" s="54"/>
      <c r="I66" s="55"/>
    </row>
    <row r="69" spans="2:8" ht="12.75">
      <c r="B69" s="9" t="s">
        <v>258</v>
      </c>
      <c r="C69" s="9"/>
      <c r="D69" s="9"/>
      <c r="E69" s="9"/>
      <c r="F69" s="9"/>
      <c r="G69" s="9"/>
      <c r="H69" s="9"/>
    </row>
    <row r="70" spans="2:8" ht="12.75">
      <c r="B70" s="9" t="s">
        <v>259</v>
      </c>
      <c r="C70" s="9"/>
      <c r="D70" s="9"/>
      <c r="E70" s="9"/>
      <c r="F70" s="9"/>
      <c r="G70" s="9" t="s">
        <v>260</v>
      </c>
      <c r="H70" s="9"/>
    </row>
  </sheetData>
  <sheetProtection/>
  <mergeCells count="51">
    <mergeCell ref="G57:I57"/>
    <mergeCell ref="G59:I59"/>
    <mergeCell ref="G55:I55"/>
    <mergeCell ref="G37:I37"/>
    <mergeCell ref="G44:I44"/>
    <mergeCell ref="G46:I46"/>
    <mergeCell ref="G48:I48"/>
    <mergeCell ref="B58:I58"/>
    <mergeCell ref="G47:I47"/>
    <mergeCell ref="G56:I56"/>
    <mergeCell ref="A1:I1"/>
    <mergeCell ref="A2:I2"/>
    <mergeCell ref="A3:I3"/>
    <mergeCell ref="B7:I7"/>
    <mergeCell ref="G4:I4"/>
    <mergeCell ref="G5:I5"/>
    <mergeCell ref="G6:I6"/>
    <mergeCell ref="G20:I20"/>
    <mergeCell ref="G45:I45"/>
    <mergeCell ref="G66:I66"/>
    <mergeCell ref="G65:I65"/>
    <mergeCell ref="G63:I63"/>
    <mergeCell ref="B53:I53"/>
    <mergeCell ref="G61:I61"/>
    <mergeCell ref="B62:I62"/>
    <mergeCell ref="G54:I54"/>
    <mergeCell ref="G60:I60"/>
    <mergeCell ref="G35:I35"/>
    <mergeCell ref="G50:I50"/>
    <mergeCell ref="B21:I21"/>
    <mergeCell ref="G23:I23"/>
    <mergeCell ref="B24:I24"/>
    <mergeCell ref="G42:I42"/>
    <mergeCell ref="G26:I26"/>
    <mergeCell ref="G38:I38"/>
    <mergeCell ref="G29:I29"/>
    <mergeCell ref="G31:I31"/>
    <mergeCell ref="G25:I25"/>
    <mergeCell ref="G27:I27"/>
    <mergeCell ref="G30:I30"/>
    <mergeCell ref="G28:I28"/>
    <mergeCell ref="G32:I32"/>
    <mergeCell ref="G34:I34"/>
    <mergeCell ref="G33:I33"/>
    <mergeCell ref="G43:I43"/>
    <mergeCell ref="B41:I41"/>
    <mergeCell ref="G36:I36"/>
    <mergeCell ref="G40:I40"/>
    <mergeCell ref="G49:I49"/>
    <mergeCell ref="G52:I52"/>
    <mergeCell ref="G51:I51"/>
  </mergeCells>
  <printOptions/>
  <pageMargins left="0.21" right="0.18" top="0.22" bottom="0.25" header="0.2" footer="0.25"/>
  <pageSetup horizontalDpi="600" verticalDpi="600" orientation="portrait" paperSize="9" scale="76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I107"/>
  <sheetViews>
    <sheetView zoomScalePageLayoutView="0" workbookViewId="0" topLeftCell="A1">
      <selection activeCell="B8" sqref="B8:B27"/>
    </sheetView>
  </sheetViews>
  <sheetFormatPr defaultColWidth="9.140625" defaultRowHeight="12.75"/>
  <cols>
    <col min="1" max="1" width="6.5742187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388</v>
      </c>
      <c r="B2" s="66"/>
      <c r="C2" s="66"/>
      <c r="D2" s="66"/>
      <c r="E2" s="66"/>
      <c r="F2" s="66"/>
      <c r="G2" s="66"/>
      <c r="H2" s="66"/>
      <c r="I2" s="67"/>
    </row>
    <row r="3" spans="1:9" ht="12.75">
      <c r="A3" s="68" t="s">
        <v>185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" t="s">
        <v>186</v>
      </c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</row>
    <row r="5" spans="1:9" ht="12.75">
      <c r="A5" s="6" t="s">
        <v>263</v>
      </c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4.25" customHeight="1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35"/>
      <c r="B8" s="47" t="s">
        <v>533</v>
      </c>
      <c r="C8" s="12" t="s">
        <v>198</v>
      </c>
      <c r="D8" s="25">
        <v>1</v>
      </c>
      <c r="E8" s="12">
        <v>212</v>
      </c>
      <c r="F8" s="12">
        <f aca="true" t="shared" si="0" ref="F8:F27">D8*E8</f>
        <v>212</v>
      </c>
      <c r="G8" s="21" t="s">
        <v>264</v>
      </c>
      <c r="H8" s="22"/>
      <c r="I8" s="23"/>
    </row>
    <row r="9" spans="1:9" s="13" customFormat="1" ht="12.75">
      <c r="A9" s="35"/>
      <c r="B9" s="47" t="s">
        <v>511</v>
      </c>
      <c r="C9" s="12" t="s">
        <v>198</v>
      </c>
      <c r="D9" s="25">
        <v>5.5</v>
      </c>
      <c r="E9" s="12">
        <v>212</v>
      </c>
      <c r="F9" s="12">
        <f t="shared" si="0"/>
        <v>1166</v>
      </c>
      <c r="G9" s="21" t="s">
        <v>264</v>
      </c>
      <c r="H9" s="22"/>
      <c r="I9" s="23"/>
    </row>
    <row r="10" spans="1:9" s="13" customFormat="1" ht="12.75">
      <c r="A10" s="35"/>
      <c r="B10" s="47" t="s">
        <v>4</v>
      </c>
      <c r="C10" s="12" t="s">
        <v>198</v>
      </c>
      <c r="D10" s="25">
        <v>3</v>
      </c>
      <c r="E10" s="12">
        <v>212</v>
      </c>
      <c r="F10" s="12">
        <f>D10*E10</f>
        <v>636</v>
      </c>
      <c r="G10" s="21" t="s">
        <v>264</v>
      </c>
      <c r="H10" s="22"/>
      <c r="I10" s="23"/>
    </row>
    <row r="11" spans="1:9" s="13" customFormat="1" ht="12.75">
      <c r="A11" s="35"/>
      <c r="B11" s="47" t="s">
        <v>5</v>
      </c>
      <c r="C11" s="12" t="s">
        <v>198</v>
      </c>
      <c r="D11" s="25">
        <v>3</v>
      </c>
      <c r="E11" s="12">
        <v>212</v>
      </c>
      <c r="F11" s="12">
        <f t="shared" si="0"/>
        <v>636</v>
      </c>
      <c r="G11" s="21" t="s">
        <v>264</v>
      </c>
      <c r="H11" s="22"/>
      <c r="I11" s="23"/>
    </row>
    <row r="12" spans="1:9" s="13" customFormat="1" ht="12.75">
      <c r="A12" s="35"/>
      <c r="B12" s="47" t="s">
        <v>2</v>
      </c>
      <c r="C12" s="12" t="s">
        <v>198</v>
      </c>
      <c r="D12" s="25">
        <v>1</v>
      </c>
      <c r="E12" s="12">
        <v>212</v>
      </c>
      <c r="F12" s="12">
        <f>D12*E12</f>
        <v>212</v>
      </c>
      <c r="G12" s="21" t="s">
        <v>264</v>
      </c>
      <c r="H12" s="22"/>
      <c r="I12" s="23"/>
    </row>
    <row r="13" spans="1:9" s="13" customFormat="1" ht="12.75">
      <c r="A13" s="35"/>
      <c r="B13" s="47" t="s">
        <v>6</v>
      </c>
      <c r="C13" s="12" t="s">
        <v>198</v>
      </c>
      <c r="D13" s="25">
        <v>1</v>
      </c>
      <c r="E13" s="12">
        <v>212</v>
      </c>
      <c r="F13" s="12">
        <f>D13*E13</f>
        <v>212</v>
      </c>
      <c r="G13" s="21" t="s">
        <v>264</v>
      </c>
      <c r="H13" s="22"/>
      <c r="I13" s="23"/>
    </row>
    <row r="14" spans="1:9" s="13" customFormat="1" ht="12.75">
      <c r="A14" s="35"/>
      <c r="B14" s="47" t="s">
        <v>543</v>
      </c>
      <c r="C14" s="12" t="s">
        <v>198</v>
      </c>
      <c r="D14" s="25">
        <v>1</v>
      </c>
      <c r="E14" s="12">
        <v>212</v>
      </c>
      <c r="F14" s="12">
        <f t="shared" si="0"/>
        <v>212</v>
      </c>
      <c r="G14" s="21" t="s">
        <v>264</v>
      </c>
      <c r="H14" s="22"/>
      <c r="I14" s="23"/>
    </row>
    <row r="15" spans="1:9" s="13" customFormat="1" ht="12.75">
      <c r="A15" s="35"/>
      <c r="B15" s="47" t="s">
        <v>0</v>
      </c>
      <c r="C15" s="12" t="s">
        <v>198</v>
      </c>
      <c r="D15" s="25">
        <v>1</v>
      </c>
      <c r="E15" s="12">
        <v>212</v>
      </c>
      <c r="F15" s="12">
        <f t="shared" si="0"/>
        <v>212</v>
      </c>
      <c r="G15" s="21" t="s">
        <v>264</v>
      </c>
      <c r="H15" s="22"/>
      <c r="I15" s="23"/>
    </row>
    <row r="16" spans="1:9" ht="12.75">
      <c r="A16" s="34"/>
      <c r="B16" s="46" t="s">
        <v>530</v>
      </c>
      <c r="C16" s="12" t="s">
        <v>198</v>
      </c>
      <c r="D16" s="25">
        <v>10</v>
      </c>
      <c r="E16" s="12">
        <v>212</v>
      </c>
      <c r="F16" s="12">
        <f t="shared" si="0"/>
        <v>2120</v>
      </c>
      <c r="G16" s="21" t="s">
        <v>264</v>
      </c>
      <c r="H16" s="22"/>
      <c r="I16" s="23"/>
    </row>
    <row r="17" spans="1:9" s="13" customFormat="1" ht="12.75">
      <c r="A17" s="35"/>
      <c r="B17" s="47" t="s">
        <v>413</v>
      </c>
      <c r="C17" s="12" t="s">
        <v>198</v>
      </c>
      <c r="D17" s="25">
        <v>2.5</v>
      </c>
      <c r="E17" s="12">
        <v>212</v>
      </c>
      <c r="F17" s="12">
        <f t="shared" si="0"/>
        <v>530</v>
      </c>
      <c r="G17" s="21" t="s">
        <v>270</v>
      </c>
      <c r="H17" s="22"/>
      <c r="I17" s="23"/>
    </row>
    <row r="18" spans="1:9" ht="12.75">
      <c r="A18" s="34"/>
      <c r="B18" s="47" t="s">
        <v>411</v>
      </c>
      <c r="C18" s="12" t="s">
        <v>198</v>
      </c>
      <c r="D18" s="25">
        <v>4.5</v>
      </c>
      <c r="E18" s="12">
        <v>212</v>
      </c>
      <c r="F18" s="12">
        <f t="shared" si="0"/>
        <v>954</v>
      </c>
      <c r="G18" s="21" t="s">
        <v>412</v>
      </c>
      <c r="H18" s="22"/>
      <c r="I18" s="23"/>
    </row>
    <row r="19" spans="1:9" ht="12.75">
      <c r="A19" s="34"/>
      <c r="B19" s="47" t="s">
        <v>513</v>
      </c>
      <c r="C19" s="12" t="s">
        <v>198</v>
      </c>
      <c r="D19" s="25">
        <v>3.5</v>
      </c>
      <c r="E19" s="12">
        <v>212</v>
      </c>
      <c r="F19" s="12">
        <f t="shared" si="0"/>
        <v>742</v>
      </c>
      <c r="G19" s="21" t="s">
        <v>201</v>
      </c>
      <c r="H19" s="22"/>
      <c r="I19" s="23"/>
    </row>
    <row r="20" spans="1:9" ht="12.75">
      <c r="A20" s="34"/>
      <c r="B20" s="47" t="s">
        <v>403</v>
      </c>
      <c r="C20" s="12" t="s">
        <v>198</v>
      </c>
      <c r="D20" s="25">
        <v>0.8</v>
      </c>
      <c r="E20" s="12">
        <v>212</v>
      </c>
      <c r="F20" s="12">
        <f t="shared" si="0"/>
        <v>169.60000000000002</v>
      </c>
      <c r="G20" s="21" t="s">
        <v>404</v>
      </c>
      <c r="H20" s="22"/>
      <c r="I20" s="23"/>
    </row>
    <row r="21" spans="1:9" ht="12.75">
      <c r="A21" s="34"/>
      <c r="B21" s="47" t="s">
        <v>515</v>
      </c>
      <c r="C21" s="12" t="s">
        <v>198</v>
      </c>
      <c r="D21" s="25">
        <v>10</v>
      </c>
      <c r="E21" s="12">
        <v>212</v>
      </c>
      <c r="F21" s="12">
        <f t="shared" si="0"/>
        <v>2120</v>
      </c>
      <c r="G21" s="21" t="s">
        <v>270</v>
      </c>
      <c r="H21" s="22"/>
      <c r="I21" s="23"/>
    </row>
    <row r="22" spans="1:9" ht="12.75">
      <c r="A22" s="34"/>
      <c r="B22" s="47" t="s">
        <v>33</v>
      </c>
      <c r="C22" s="12" t="s">
        <v>198</v>
      </c>
      <c r="D22" s="25">
        <v>1.5</v>
      </c>
      <c r="E22" s="12">
        <v>212</v>
      </c>
      <c r="F22" s="12">
        <f t="shared" si="0"/>
        <v>318</v>
      </c>
      <c r="G22" s="21" t="s">
        <v>201</v>
      </c>
      <c r="H22" s="22"/>
      <c r="I22" s="23"/>
    </row>
    <row r="23" spans="1:9" ht="12.75">
      <c r="A23" s="34"/>
      <c r="B23" s="47" t="s">
        <v>399</v>
      </c>
      <c r="C23" s="12" t="s">
        <v>198</v>
      </c>
      <c r="D23" s="25">
        <v>1.5</v>
      </c>
      <c r="E23" s="12">
        <v>212</v>
      </c>
      <c r="F23" s="12">
        <f t="shared" si="0"/>
        <v>318</v>
      </c>
      <c r="G23" s="21" t="s">
        <v>318</v>
      </c>
      <c r="H23" s="22"/>
      <c r="I23" s="23"/>
    </row>
    <row r="24" spans="1:9" ht="12.75">
      <c r="A24" s="19"/>
      <c r="B24" s="47" t="s">
        <v>518</v>
      </c>
      <c r="C24" s="12" t="s">
        <v>198</v>
      </c>
      <c r="D24" s="38">
        <v>1</v>
      </c>
      <c r="E24" s="12">
        <v>212</v>
      </c>
      <c r="F24" s="12">
        <f>D24*E24</f>
        <v>212</v>
      </c>
      <c r="G24" s="83" t="s">
        <v>262</v>
      </c>
      <c r="H24" s="80"/>
      <c r="I24" s="81"/>
    </row>
    <row r="25" spans="1:9" ht="12.75">
      <c r="A25" s="34"/>
      <c r="B25" s="47" t="s">
        <v>400</v>
      </c>
      <c r="C25" s="12" t="s">
        <v>198</v>
      </c>
      <c r="D25" s="25">
        <v>1</v>
      </c>
      <c r="E25" s="12">
        <v>212</v>
      </c>
      <c r="F25" s="12">
        <f t="shared" si="0"/>
        <v>212</v>
      </c>
      <c r="G25" s="21" t="s">
        <v>262</v>
      </c>
      <c r="H25" s="22"/>
      <c r="I25" s="23"/>
    </row>
    <row r="26" spans="1:9" ht="12.75">
      <c r="A26" s="34"/>
      <c r="B26" s="47" t="s">
        <v>390</v>
      </c>
      <c r="C26" s="12" t="s">
        <v>198</v>
      </c>
      <c r="D26" s="25">
        <v>1.8</v>
      </c>
      <c r="E26" s="12">
        <v>212</v>
      </c>
      <c r="F26" s="12">
        <f t="shared" si="0"/>
        <v>381.6</v>
      </c>
      <c r="G26" s="21" t="s">
        <v>392</v>
      </c>
      <c r="H26" s="22"/>
      <c r="I26" s="23"/>
    </row>
    <row r="27" spans="1:9" ht="12.75">
      <c r="A27" s="34"/>
      <c r="B27" s="47" t="s">
        <v>398</v>
      </c>
      <c r="C27" s="12" t="s">
        <v>198</v>
      </c>
      <c r="D27" s="25">
        <v>0.5</v>
      </c>
      <c r="E27" s="12">
        <v>212</v>
      </c>
      <c r="F27" s="12">
        <f t="shared" si="0"/>
        <v>106</v>
      </c>
      <c r="G27" s="21" t="s">
        <v>262</v>
      </c>
      <c r="H27" s="22"/>
      <c r="I27" s="23"/>
    </row>
    <row r="28" spans="1:9" ht="12.75">
      <c r="A28" s="4"/>
      <c r="B28" s="5" t="s">
        <v>202</v>
      </c>
      <c r="C28" s="5" t="s">
        <v>198</v>
      </c>
      <c r="D28" s="26">
        <f>SUM(D8:D27)</f>
        <v>55.099999999999994</v>
      </c>
      <c r="E28" s="5"/>
      <c r="F28" s="18">
        <f>SUM(F8:F27)</f>
        <v>11681.2</v>
      </c>
      <c r="G28" s="76"/>
      <c r="H28" s="77"/>
      <c r="I28" s="78"/>
    </row>
    <row r="29" spans="1:9" ht="12.75">
      <c r="A29" s="1"/>
      <c r="B29" s="62" t="s">
        <v>250</v>
      </c>
      <c r="C29" s="63"/>
      <c r="D29" s="63"/>
      <c r="E29" s="63"/>
      <c r="F29" s="63"/>
      <c r="G29" s="63"/>
      <c r="H29" s="63"/>
      <c r="I29" s="64"/>
    </row>
    <row r="30" spans="1:9" ht="12.75">
      <c r="A30" s="34"/>
      <c r="B30" s="47" t="s">
        <v>537</v>
      </c>
      <c r="C30" s="1" t="s">
        <v>248</v>
      </c>
      <c r="D30" s="7">
        <v>1</v>
      </c>
      <c r="E30" s="12">
        <v>702</v>
      </c>
      <c r="F30" s="1">
        <f aca="true" t="shared" si="1" ref="F30:F41">D30*E30</f>
        <v>702</v>
      </c>
      <c r="G30" s="59" t="s">
        <v>262</v>
      </c>
      <c r="H30" s="60"/>
      <c r="I30" s="61"/>
    </row>
    <row r="31" spans="1:9" ht="12.75">
      <c r="A31" s="34"/>
      <c r="B31" s="47" t="s">
        <v>542</v>
      </c>
      <c r="C31" s="1" t="s">
        <v>248</v>
      </c>
      <c r="D31" s="7">
        <v>1</v>
      </c>
      <c r="E31" s="12">
        <v>702</v>
      </c>
      <c r="F31" s="1">
        <f t="shared" si="1"/>
        <v>702</v>
      </c>
      <c r="G31" s="59" t="s">
        <v>262</v>
      </c>
      <c r="H31" s="60"/>
      <c r="I31" s="61"/>
    </row>
    <row r="32" spans="1:9" ht="12.75">
      <c r="A32" s="36"/>
      <c r="B32" s="47" t="s">
        <v>3</v>
      </c>
      <c r="C32" s="1" t="s">
        <v>248</v>
      </c>
      <c r="D32" s="7">
        <v>2</v>
      </c>
      <c r="E32" s="12">
        <v>702</v>
      </c>
      <c r="F32" s="1">
        <f t="shared" si="1"/>
        <v>1404</v>
      </c>
      <c r="G32" s="59" t="s">
        <v>262</v>
      </c>
      <c r="H32" s="60"/>
      <c r="I32" s="61"/>
    </row>
    <row r="33" spans="1:9" ht="12.75">
      <c r="A33" s="37"/>
      <c r="B33" s="46" t="s">
        <v>207</v>
      </c>
      <c r="C33" s="1" t="s">
        <v>248</v>
      </c>
      <c r="D33" s="7">
        <v>1</v>
      </c>
      <c r="E33" s="12">
        <v>702</v>
      </c>
      <c r="F33" s="1">
        <f t="shared" si="1"/>
        <v>702</v>
      </c>
      <c r="G33" s="14" t="s">
        <v>262</v>
      </c>
      <c r="H33" s="15"/>
      <c r="I33" s="16"/>
    </row>
    <row r="34" spans="1:9" ht="12.75">
      <c r="A34" s="37"/>
      <c r="B34" s="47" t="s">
        <v>109</v>
      </c>
      <c r="C34" s="1" t="s">
        <v>248</v>
      </c>
      <c r="D34" s="7">
        <v>4</v>
      </c>
      <c r="E34" s="12">
        <v>702</v>
      </c>
      <c r="F34" s="1">
        <f t="shared" si="1"/>
        <v>2808</v>
      </c>
      <c r="G34" s="14" t="s">
        <v>262</v>
      </c>
      <c r="H34" s="15"/>
      <c r="I34" s="16"/>
    </row>
    <row r="35" spans="1:9" ht="12.75">
      <c r="A35" s="37"/>
      <c r="B35" s="47" t="s">
        <v>541</v>
      </c>
      <c r="C35" s="1" t="s">
        <v>248</v>
      </c>
      <c r="D35" s="7">
        <v>1</v>
      </c>
      <c r="E35" s="12">
        <v>702</v>
      </c>
      <c r="F35" s="1">
        <f t="shared" si="1"/>
        <v>702</v>
      </c>
      <c r="G35" s="14" t="s">
        <v>262</v>
      </c>
      <c r="H35" s="15"/>
      <c r="I35" s="16"/>
    </row>
    <row r="36" spans="1:9" ht="12.75">
      <c r="A36" s="37"/>
      <c r="B36" s="47" t="s">
        <v>538</v>
      </c>
      <c r="C36" s="1" t="s">
        <v>248</v>
      </c>
      <c r="D36" s="7">
        <v>1</v>
      </c>
      <c r="E36" s="12">
        <v>702</v>
      </c>
      <c r="F36" s="1">
        <f>D36*E36</f>
        <v>702</v>
      </c>
      <c r="G36" s="14" t="s">
        <v>262</v>
      </c>
      <c r="H36" s="15"/>
      <c r="I36" s="16"/>
    </row>
    <row r="37" spans="1:9" ht="12.75">
      <c r="A37" s="37"/>
      <c r="B37" s="47" t="s">
        <v>544</v>
      </c>
      <c r="C37" s="1" t="s">
        <v>248</v>
      </c>
      <c r="D37" s="7">
        <v>2</v>
      </c>
      <c r="E37" s="12">
        <v>702</v>
      </c>
      <c r="F37" s="1">
        <f t="shared" si="1"/>
        <v>1404</v>
      </c>
      <c r="G37" s="14" t="s">
        <v>262</v>
      </c>
      <c r="H37" s="15"/>
      <c r="I37" s="16"/>
    </row>
    <row r="38" spans="1:9" ht="12.75">
      <c r="A38" s="37"/>
      <c r="B38" s="47" t="s">
        <v>398</v>
      </c>
      <c r="C38" s="1" t="s">
        <v>248</v>
      </c>
      <c r="D38" s="7">
        <v>1</v>
      </c>
      <c r="E38" s="12">
        <v>702</v>
      </c>
      <c r="F38" s="1">
        <f t="shared" si="1"/>
        <v>702</v>
      </c>
      <c r="G38" s="59" t="s">
        <v>262</v>
      </c>
      <c r="H38" s="60"/>
      <c r="I38" s="61"/>
    </row>
    <row r="39" spans="1:9" ht="12.75" customHeight="1" hidden="1">
      <c r="A39" s="37"/>
      <c r="B39" s="47" t="s">
        <v>94</v>
      </c>
      <c r="C39" s="1" t="s">
        <v>248</v>
      </c>
      <c r="D39" s="7"/>
      <c r="E39" s="12">
        <v>702</v>
      </c>
      <c r="F39" s="1">
        <f t="shared" si="1"/>
        <v>0</v>
      </c>
      <c r="G39" s="59" t="s">
        <v>262</v>
      </c>
      <c r="H39" s="60"/>
      <c r="I39" s="61"/>
    </row>
    <row r="40" spans="1:9" ht="12.75">
      <c r="A40" s="37"/>
      <c r="B40" s="47" t="s">
        <v>401</v>
      </c>
      <c r="C40" s="1" t="s">
        <v>248</v>
      </c>
      <c r="D40" s="7">
        <v>1</v>
      </c>
      <c r="E40" s="12">
        <v>702</v>
      </c>
      <c r="F40" s="1">
        <f t="shared" si="1"/>
        <v>702</v>
      </c>
      <c r="G40" s="59" t="s">
        <v>262</v>
      </c>
      <c r="H40" s="60"/>
      <c r="I40" s="61"/>
    </row>
    <row r="41" spans="1:9" ht="12.75">
      <c r="A41" s="37"/>
      <c r="B41" s="47" t="s">
        <v>402</v>
      </c>
      <c r="C41" s="1" t="s">
        <v>248</v>
      </c>
      <c r="D41" s="7">
        <v>1</v>
      </c>
      <c r="E41" s="12">
        <v>702</v>
      </c>
      <c r="F41" s="1">
        <f t="shared" si="1"/>
        <v>702</v>
      </c>
      <c r="G41" s="59" t="s">
        <v>262</v>
      </c>
      <c r="H41" s="60"/>
      <c r="I41" s="61"/>
    </row>
    <row r="42" spans="1:9" ht="12.75">
      <c r="A42" s="5"/>
      <c r="B42" s="5" t="s">
        <v>202</v>
      </c>
      <c r="C42" s="5" t="s">
        <v>248</v>
      </c>
      <c r="D42" s="8">
        <f>SUM(D30:D41)</f>
        <v>16</v>
      </c>
      <c r="E42" s="5"/>
      <c r="F42" s="5">
        <f>SUM(F30:F41)</f>
        <v>11232</v>
      </c>
      <c r="G42" s="56"/>
      <c r="H42" s="57"/>
      <c r="I42" s="58"/>
    </row>
    <row r="43" spans="1:9" ht="12.75">
      <c r="A43" s="1"/>
      <c r="B43" s="62" t="s">
        <v>251</v>
      </c>
      <c r="C43" s="63"/>
      <c r="D43" s="63"/>
      <c r="E43" s="63"/>
      <c r="F43" s="63"/>
      <c r="G43" s="63"/>
      <c r="H43" s="63"/>
      <c r="I43" s="64"/>
    </row>
    <row r="44" spans="1:9" ht="12.75">
      <c r="A44" s="37"/>
      <c r="B44" s="47" t="s">
        <v>531</v>
      </c>
      <c r="C44" s="1" t="s">
        <v>248</v>
      </c>
      <c r="D44" s="7">
        <v>3</v>
      </c>
      <c r="E44" s="12">
        <v>165.38</v>
      </c>
      <c r="F44" s="1">
        <f aca="true" t="shared" si="2" ref="F44:F61">D44*E44</f>
        <v>496.14</v>
      </c>
      <c r="G44" s="59" t="s">
        <v>262</v>
      </c>
      <c r="H44" s="60"/>
      <c r="I44" s="61"/>
    </row>
    <row r="45" spans="1:9" ht="12.75">
      <c r="A45" s="36"/>
      <c r="B45" s="47" t="s">
        <v>7</v>
      </c>
      <c r="C45" s="1" t="s">
        <v>248</v>
      </c>
      <c r="D45" s="7">
        <v>5</v>
      </c>
      <c r="E45" s="12">
        <v>165.38</v>
      </c>
      <c r="F45" s="1">
        <f t="shared" si="2"/>
        <v>826.9</v>
      </c>
      <c r="G45" s="59" t="s">
        <v>262</v>
      </c>
      <c r="H45" s="60"/>
      <c r="I45" s="61"/>
    </row>
    <row r="46" spans="1:9" ht="12.75">
      <c r="A46" s="36"/>
      <c r="B46" s="47" t="s">
        <v>8</v>
      </c>
      <c r="C46" s="1" t="s">
        <v>248</v>
      </c>
      <c r="D46" s="7">
        <v>3</v>
      </c>
      <c r="E46" s="12">
        <v>165.38</v>
      </c>
      <c r="F46" s="1">
        <f t="shared" si="2"/>
        <v>496.14</v>
      </c>
      <c r="G46" s="59" t="s">
        <v>262</v>
      </c>
      <c r="H46" s="60"/>
      <c r="I46" s="61"/>
    </row>
    <row r="47" spans="1:9" ht="12.75">
      <c r="A47" s="36"/>
      <c r="B47" s="47" t="s">
        <v>535</v>
      </c>
      <c r="C47" s="1" t="s">
        <v>248</v>
      </c>
      <c r="D47" s="7">
        <v>5</v>
      </c>
      <c r="E47" s="12">
        <v>165.38</v>
      </c>
      <c r="F47" s="1">
        <f t="shared" si="2"/>
        <v>826.9</v>
      </c>
      <c r="G47" s="59" t="s">
        <v>262</v>
      </c>
      <c r="H47" s="60"/>
      <c r="I47" s="61"/>
    </row>
    <row r="48" spans="1:9" ht="12.75">
      <c r="A48" s="36"/>
      <c r="B48" s="47" t="s">
        <v>540</v>
      </c>
      <c r="C48" s="1" t="s">
        <v>248</v>
      </c>
      <c r="D48" s="7">
        <v>1</v>
      </c>
      <c r="E48" s="12">
        <v>165.38</v>
      </c>
      <c r="F48" s="1">
        <f t="shared" si="2"/>
        <v>165.38</v>
      </c>
      <c r="G48" s="59" t="s">
        <v>262</v>
      </c>
      <c r="H48" s="60"/>
      <c r="I48" s="61"/>
    </row>
    <row r="49" spans="1:9" ht="12.75">
      <c r="A49" s="36"/>
      <c r="B49" s="47" t="s">
        <v>1</v>
      </c>
      <c r="C49" s="1" t="s">
        <v>248</v>
      </c>
      <c r="D49" s="7">
        <v>3</v>
      </c>
      <c r="E49" s="12">
        <v>165.38</v>
      </c>
      <c r="F49" s="1">
        <f t="shared" si="2"/>
        <v>496.14</v>
      </c>
      <c r="G49" s="59" t="s">
        <v>262</v>
      </c>
      <c r="H49" s="60"/>
      <c r="I49" s="61"/>
    </row>
    <row r="50" spans="1:9" ht="12.75">
      <c r="A50" s="37"/>
      <c r="B50" s="47" t="s">
        <v>534</v>
      </c>
      <c r="C50" s="1" t="s">
        <v>248</v>
      </c>
      <c r="D50" s="7">
        <v>2</v>
      </c>
      <c r="E50" s="12">
        <v>165.38</v>
      </c>
      <c r="F50" s="1">
        <f>D50*E50</f>
        <v>330.76</v>
      </c>
      <c r="G50" s="59" t="s">
        <v>262</v>
      </c>
      <c r="H50" s="60"/>
      <c r="I50" s="61"/>
    </row>
    <row r="51" spans="1:9" ht="12.75">
      <c r="A51" s="37"/>
      <c r="B51" s="47" t="s">
        <v>539</v>
      </c>
      <c r="C51" s="1" t="s">
        <v>248</v>
      </c>
      <c r="D51" s="7">
        <v>2</v>
      </c>
      <c r="E51" s="12">
        <v>165.38</v>
      </c>
      <c r="F51" s="1">
        <f t="shared" si="2"/>
        <v>330.76</v>
      </c>
      <c r="G51" s="59" t="s">
        <v>262</v>
      </c>
      <c r="H51" s="60"/>
      <c r="I51" s="61"/>
    </row>
    <row r="52" spans="1:9" ht="12.75">
      <c r="A52" s="37"/>
      <c r="B52" s="47" t="s">
        <v>536</v>
      </c>
      <c r="C52" s="1" t="s">
        <v>248</v>
      </c>
      <c r="D52" s="7">
        <v>5</v>
      </c>
      <c r="E52" s="12">
        <v>165.38</v>
      </c>
      <c r="F52" s="1">
        <f t="shared" si="2"/>
        <v>826.9</v>
      </c>
      <c r="G52" s="59" t="s">
        <v>262</v>
      </c>
      <c r="H52" s="60"/>
      <c r="I52" s="61"/>
    </row>
    <row r="53" spans="1:9" ht="12.75">
      <c r="A53" s="37"/>
      <c r="B53" s="47" t="s">
        <v>532</v>
      </c>
      <c r="C53" s="1" t="s">
        <v>248</v>
      </c>
      <c r="D53" s="7">
        <v>3</v>
      </c>
      <c r="E53" s="12">
        <v>165.38</v>
      </c>
      <c r="F53" s="1">
        <f t="shared" si="2"/>
        <v>496.14</v>
      </c>
      <c r="G53" s="59" t="s">
        <v>199</v>
      </c>
      <c r="H53" s="60"/>
      <c r="I53" s="61"/>
    </row>
    <row r="54" spans="1:9" ht="12.75">
      <c r="A54" s="37"/>
      <c r="B54" s="47" t="s">
        <v>407</v>
      </c>
      <c r="C54" s="1" t="s">
        <v>248</v>
      </c>
      <c r="D54" s="7">
        <v>2</v>
      </c>
      <c r="E54" s="12">
        <v>165.38</v>
      </c>
      <c r="F54" s="1">
        <f t="shared" si="2"/>
        <v>330.76</v>
      </c>
      <c r="G54" s="59" t="s">
        <v>262</v>
      </c>
      <c r="H54" s="60"/>
      <c r="I54" s="61"/>
    </row>
    <row r="55" spans="1:9" ht="12.75">
      <c r="A55" s="37"/>
      <c r="B55" s="47" t="s">
        <v>33</v>
      </c>
      <c r="C55" s="1" t="s">
        <v>248</v>
      </c>
      <c r="D55" s="7">
        <v>3</v>
      </c>
      <c r="E55" s="12">
        <v>165.38</v>
      </c>
      <c r="F55" s="1">
        <f t="shared" si="2"/>
        <v>496.14</v>
      </c>
      <c r="G55" s="14" t="s">
        <v>201</v>
      </c>
      <c r="H55" s="15"/>
      <c r="I55" s="16"/>
    </row>
    <row r="56" spans="1:9" ht="12.75">
      <c r="A56" s="37"/>
      <c r="B56" s="47" t="s">
        <v>399</v>
      </c>
      <c r="C56" s="1" t="s">
        <v>248</v>
      </c>
      <c r="D56" s="7">
        <v>2</v>
      </c>
      <c r="E56" s="12">
        <v>165.38</v>
      </c>
      <c r="F56" s="1">
        <f t="shared" si="2"/>
        <v>330.76</v>
      </c>
      <c r="G56" s="59" t="s">
        <v>318</v>
      </c>
      <c r="H56" s="60"/>
      <c r="I56" s="61"/>
    </row>
    <row r="57" spans="1:9" ht="12.75">
      <c r="A57" s="37"/>
      <c r="B57" s="47" t="s">
        <v>416</v>
      </c>
      <c r="C57" s="1" t="s">
        <v>248</v>
      </c>
      <c r="D57" s="7">
        <v>2</v>
      </c>
      <c r="E57" s="12">
        <v>165.38</v>
      </c>
      <c r="F57" s="1">
        <f>D57*E57</f>
        <v>330.76</v>
      </c>
      <c r="G57" s="59" t="s">
        <v>262</v>
      </c>
      <c r="H57" s="60"/>
      <c r="I57" s="61"/>
    </row>
    <row r="58" spans="1:9" ht="12.75">
      <c r="A58" s="37"/>
      <c r="B58" s="47" t="s">
        <v>81</v>
      </c>
      <c r="C58" s="1" t="s">
        <v>248</v>
      </c>
      <c r="D58" s="7">
        <v>1</v>
      </c>
      <c r="E58" s="12">
        <v>165.38</v>
      </c>
      <c r="F58" s="1">
        <f t="shared" si="2"/>
        <v>165.38</v>
      </c>
      <c r="G58" s="59" t="s">
        <v>262</v>
      </c>
      <c r="H58" s="60"/>
      <c r="I58" s="61"/>
    </row>
    <row r="59" spans="1:9" ht="12.75">
      <c r="A59" s="37"/>
      <c r="B59" s="47" t="s">
        <v>409</v>
      </c>
      <c r="C59" s="1" t="s">
        <v>248</v>
      </c>
      <c r="D59" s="7">
        <v>1</v>
      </c>
      <c r="E59" s="12">
        <v>165.38</v>
      </c>
      <c r="F59" s="1">
        <f>D59*E59</f>
        <v>165.38</v>
      </c>
      <c r="G59" s="59" t="s">
        <v>262</v>
      </c>
      <c r="H59" s="60"/>
      <c r="I59" s="61"/>
    </row>
    <row r="60" spans="1:9" ht="12.75">
      <c r="A60" s="37"/>
      <c r="B60" s="47" t="s">
        <v>401</v>
      </c>
      <c r="C60" s="1" t="s">
        <v>248</v>
      </c>
      <c r="D60" s="7">
        <v>1</v>
      </c>
      <c r="E60" s="12">
        <v>165.38</v>
      </c>
      <c r="F60" s="1">
        <f t="shared" si="2"/>
        <v>165.38</v>
      </c>
      <c r="G60" s="59" t="s">
        <v>262</v>
      </c>
      <c r="H60" s="60"/>
      <c r="I60" s="61"/>
    </row>
    <row r="61" spans="1:9" ht="12.75">
      <c r="A61" s="37"/>
      <c r="B61" s="47" t="s">
        <v>514</v>
      </c>
      <c r="C61" s="1" t="s">
        <v>248</v>
      </c>
      <c r="D61" s="7">
        <v>3</v>
      </c>
      <c r="E61" s="12">
        <v>165.38</v>
      </c>
      <c r="F61" s="1">
        <f t="shared" si="2"/>
        <v>496.14</v>
      </c>
      <c r="G61" s="14" t="s">
        <v>201</v>
      </c>
      <c r="H61" s="15"/>
      <c r="I61" s="16"/>
    </row>
    <row r="62" spans="1:9" ht="12.75">
      <c r="A62" s="5"/>
      <c r="B62" s="5" t="s">
        <v>202</v>
      </c>
      <c r="C62" s="5" t="s">
        <v>248</v>
      </c>
      <c r="D62" s="8">
        <f>SUM(D44:D61)</f>
        <v>47</v>
      </c>
      <c r="E62" s="5"/>
      <c r="F62" s="5">
        <f>SUM(F44:F61)</f>
        <v>7772.8600000000015</v>
      </c>
      <c r="G62" s="56"/>
      <c r="H62" s="57"/>
      <c r="I62" s="58"/>
    </row>
    <row r="63" spans="1:9" ht="12.75">
      <c r="A63" s="1"/>
      <c r="B63" s="62" t="s">
        <v>252</v>
      </c>
      <c r="C63" s="63"/>
      <c r="D63" s="63"/>
      <c r="E63" s="63"/>
      <c r="F63" s="63"/>
      <c r="G63" s="63"/>
      <c r="H63" s="63"/>
      <c r="I63" s="64"/>
    </row>
    <row r="64" spans="1:9" ht="12.75">
      <c r="A64" s="39"/>
      <c r="B64" s="47" t="s">
        <v>389</v>
      </c>
      <c r="C64" s="1" t="s">
        <v>248</v>
      </c>
      <c r="D64" s="10">
        <v>1</v>
      </c>
      <c r="E64" s="12">
        <v>159.05</v>
      </c>
      <c r="F64" s="1">
        <f aca="true" t="shared" si="3" ref="F64:F72">D64*E64</f>
        <v>159.05</v>
      </c>
      <c r="G64" s="59" t="s">
        <v>199</v>
      </c>
      <c r="H64" s="60"/>
      <c r="I64" s="61"/>
    </row>
    <row r="65" spans="1:9" ht="12.75">
      <c r="A65" s="39"/>
      <c r="B65" s="47" t="s">
        <v>391</v>
      </c>
      <c r="C65" s="1" t="s">
        <v>248</v>
      </c>
      <c r="D65" s="10">
        <v>1</v>
      </c>
      <c r="E65" s="12">
        <v>159.05</v>
      </c>
      <c r="F65" s="1">
        <f t="shared" si="3"/>
        <v>159.05</v>
      </c>
      <c r="G65" s="59" t="s">
        <v>274</v>
      </c>
      <c r="H65" s="60"/>
      <c r="I65" s="61"/>
    </row>
    <row r="66" spans="1:9" ht="12.75">
      <c r="A66" s="39"/>
      <c r="B66" s="47" t="s">
        <v>406</v>
      </c>
      <c r="C66" s="1" t="s">
        <v>248</v>
      </c>
      <c r="D66" s="10">
        <v>3</v>
      </c>
      <c r="E66" s="12">
        <v>159.05</v>
      </c>
      <c r="F66" s="1">
        <f t="shared" si="3"/>
        <v>477.15000000000003</v>
      </c>
      <c r="G66" s="59" t="s">
        <v>394</v>
      </c>
      <c r="H66" s="60"/>
      <c r="I66" s="61"/>
    </row>
    <row r="67" spans="1:9" ht="12.75">
      <c r="A67" s="39"/>
      <c r="B67" s="47" t="s">
        <v>397</v>
      </c>
      <c r="C67" s="1" t="s">
        <v>248</v>
      </c>
      <c r="D67" s="10">
        <v>1</v>
      </c>
      <c r="E67" s="12">
        <v>159.05</v>
      </c>
      <c r="F67" s="1">
        <f t="shared" si="3"/>
        <v>159.05</v>
      </c>
      <c r="G67" s="59" t="s">
        <v>351</v>
      </c>
      <c r="H67" s="60"/>
      <c r="I67" s="61"/>
    </row>
    <row r="68" spans="1:9" ht="12.75">
      <c r="A68" s="39"/>
      <c r="B68" s="47" t="s">
        <v>516</v>
      </c>
      <c r="C68" s="1" t="s">
        <v>248</v>
      </c>
      <c r="D68" s="10">
        <v>9</v>
      </c>
      <c r="E68" s="12">
        <v>159.05</v>
      </c>
      <c r="F68" s="1">
        <f t="shared" si="3"/>
        <v>1431.45</v>
      </c>
      <c r="G68" s="59" t="s">
        <v>351</v>
      </c>
      <c r="H68" s="60"/>
      <c r="I68" s="61"/>
    </row>
    <row r="69" spans="1:9" ht="12.75">
      <c r="A69" s="39"/>
      <c r="B69" s="47" t="s">
        <v>38</v>
      </c>
      <c r="C69" s="1" t="s">
        <v>248</v>
      </c>
      <c r="D69" s="10">
        <v>1</v>
      </c>
      <c r="E69" s="12">
        <v>159.05</v>
      </c>
      <c r="F69" s="1">
        <f t="shared" si="3"/>
        <v>159.05</v>
      </c>
      <c r="G69" s="59" t="s">
        <v>199</v>
      </c>
      <c r="H69" s="60"/>
      <c r="I69" s="61"/>
    </row>
    <row r="70" spans="1:9" ht="12.75">
      <c r="A70" s="39"/>
      <c r="B70" s="47" t="s">
        <v>414</v>
      </c>
      <c r="C70" s="1" t="s">
        <v>248</v>
      </c>
      <c r="D70" s="10">
        <v>2</v>
      </c>
      <c r="E70" s="12">
        <v>159.05</v>
      </c>
      <c r="F70" s="1">
        <f>D70*E70</f>
        <v>318.1</v>
      </c>
      <c r="G70" s="59" t="s">
        <v>274</v>
      </c>
      <c r="H70" s="60"/>
      <c r="I70" s="61"/>
    </row>
    <row r="71" spans="1:9" ht="12.75">
      <c r="A71" s="39"/>
      <c r="B71" s="47" t="s">
        <v>415</v>
      </c>
      <c r="C71" s="1" t="s">
        <v>248</v>
      </c>
      <c r="D71" s="10">
        <v>4</v>
      </c>
      <c r="E71" s="12">
        <v>159.05</v>
      </c>
      <c r="F71" s="1">
        <f>D71*E71</f>
        <v>636.2</v>
      </c>
      <c r="G71" s="59" t="s">
        <v>274</v>
      </c>
      <c r="H71" s="60"/>
      <c r="I71" s="61"/>
    </row>
    <row r="72" spans="1:9" ht="12.75">
      <c r="A72" s="39"/>
      <c r="B72" s="47" t="s">
        <v>410</v>
      </c>
      <c r="C72" s="1" t="s">
        <v>248</v>
      </c>
      <c r="D72" s="10">
        <v>7</v>
      </c>
      <c r="E72" s="12">
        <v>159.05</v>
      </c>
      <c r="F72" s="1">
        <f t="shared" si="3"/>
        <v>1113.3500000000001</v>
      </c>
      <c r="G72" s="59" t="s">
        <v>274</v>
      </c>
      <c r="H72" s="60"/>
      <c r="I72" s="61"/>
    </row>
    <row r="73" spans="1:9" ht="12.75">
      <c r="A73" s="5"/>
      <c r="B73" s="5" t="s">
        <v>202</v>
      </c>
      <c r="C73" s="5" t="s">
        <v>248</v>
      </c>
      <c r="D73" s="8">
        <f>SUM(D64:D72)</f>
        <v>29</v>
      </c>
      <c r="E73" s="5"/>
      <c r="F73" s="5">
        <f>SUM(F64:F72)</f>
        <v>4612.450000000001</v>
      </c>
      <c r="G73" s="56"/>
      <c r="H73" s="57"/>
      <c r="I73" s="58"/>
    </row>
    <row r="74" spans="1:9" ht="12.75" customHeight="1">
      <c r="A74" s="32"/>
      <c r="B74" s="86" t="s">
        <v>253</v>
      </c>
      <c r="C74" s="87"/>
      <c r="D74" s="87"/>
      <c r="E74" s="87"/>
      <c r="F74" s="87"/>
      <c r="G74" s="87"/>
      <c r="H74" s="87"/>
      <c r="I74" s="88"/>
    </row>
    <row r="75" spans="1:9" ht="12.75" hidden="1">
      <c r="A75" s="19"/>
      <c r="B75" s="30" t="s">
        <v>460</v>
      </c>
      <c r="C75" s="12" t="s">
        <v>248</v>
      </c>
      <c r="D75" s="40"/>
      <c r="E75" s="12">
        <v>130.74</v>
      </c>
      <c r="F75" s="12">
        <f aca="true" t="shared" si="4" ref="F75:F83">D75*E75</f>
        <v>0</v>
      </c>
      <c r="G75" s="75" t="s">
        <v>199</v>
      </c>
      <c r="H75" s="75"/>
      <c r="I75" s="75"/>
    </row>
    <row r="76" spans="1:9" ht="12.75" hidden="1">
      <c r="A76" s="19"/>
      <c r="B76" s="30" t="s">
        <v>169</v>
      </c>
      <c r="C76" s="12" t="s">
        <v>248</v>
      </c>
      <c r="D76" s="40"/>
      <c r="E76" s="12">
        <v>130.74</v>
      </c>
      <c r="F76" s="12">
        <f t="shared" si="4"/>
        <v>0</v>
      </c>
      <c r="G76" s="75" t="s">
        <v>199</v>
      </c>
      <c r="H76" s="75"/>
      <c r="I76" s="75"/>
    </row>
    <row r="77" spans="1:9" ht="12.75" hidden="1">
      <c r="A77" s="19"/>
      <c r="B77" s="30" t="s">
        <v>471</v>
      </c>
      <c r="C77" s="12" t="s">
        <v>248</v>
      </c>
      <c r="D77" s="40"/>
      <c r="E77" s="12">
        <v>130.74</v>
      </c>
      <c r="F77" s="12">
        <f t="shared" si="4"/>
        <v>0</v>
      </c>
      <c r="G77" s="75" t="s">
        <v>199</v>
      </c>
      <c r="H77" s="75"/>
      <c r="I77" s="75"/>
    </row>
    <row r="78" spans="1:9" ht="12.75" hidden="1">
      <c r="A78" s="19"/>
      <c r="B78" s="30" t="s">
        <v>464</v>
      </c>
      <c r="C78" s="12" t="s">
        <v>248</v>
      </c>
      <c r="D78" s="40"/>
      <c r="E78" s="12">
        <v>130.74</v>
      </c>
      <c r="F78" s="12">
        <f t="shared" si="4"/>
        <v>0</v>
      </c>
      <c r="G78" s="75" t="s">
        <v>199</v>
      </c>
      <c r="H78" s="75"/>
      <c r="I78" s="75"/>
    </row>
    <row r="79" spans="1:9" ht="12.75" hidden="1">
      <c r="A79" s="19"/>
      <c r="B79" s="30" t="s">
        <v>470</v>
      </c>
      <c r="C79" s="12" t="s">
        <v>248</v>
      </c>
      <c r="D79" s="40"/>
      <c r="E79" s="12">
        <v>130.74</v>
      </c>
      <c r="F79" s="12">
        <f t="shared" si="4"/>
        <v>0</v>
      </c>
      <c r="G79" s="75" t="s">
        <v>199</v>
      </c>
      <c r="H79" s="75"/>
      <c r="I79" s="75"/>
    </row>
    <row r="80" spans="1:9" ht="12.75" hidden="1">
      <c r="A80" s="19"/>
      <c r="B80" s="30" t="s">
        <v>467</v>
      </c>
      <c r="C80" s="12" t="s">
        <v>248</v>
      </c>
      <c r="D80" s="40"/>
      <c r="E80" s="12">
        <v>130.74</v>
      </c>
      <c r="F80" s="12">
        <f t="shared" si="4"/>
        <v>0</v>
      </c>
      <c r="G80" s="75" t="s">
        <v>199</v>
      </c>
      <c r="H80" s="75"/>
      <c r="I80" s="75"/>
    </row>
    <row r="81" spans="1:9" ht="12.75">
      <c r="A81" s="19"/>
      <c r="B81" s="47" t="s">
        <v>396</v>
      </c>
      <c r="C81" s="12" t="s">
        <v>248</v>
      </c>
      <c r="D81" s="10">
        <v>5</v>
      </c>
      <c r="E81" s="12">
        <v>130.74</v>
      </c>
      <c r="F81" s="12">
        <f t="shared" si="4"/>
        <v>653.7</v>
      </c>
      <c r="G81" s="75" t="s">
        <v>199</v>
      </c>
      <c r="H81" s="75"/>
      <c r="I81" s="75"/>
    </row>
    <row r="82" spans="1:9" ht="12.75">
      <c r="A82" s="19"/>
      <c r="B82" s="47" t="s">
        <v>517</v>
      </c>
      <c r="C82" s="12" t="s">
        <v>248</v>
      </c>
      <c r="D82" s="10">
        <v>4</v>
      </c>
      <c r="E82" s="12">
        <v>130.74</v>
      </c>
      <c r="F82" s="12">
        <f>D82*E82</f>
        <v>522.96</v>
      </c>
      <c r="G82" s="75" t="s">
        <v>199</v>
      </c>
      <c r="H82" s="75"/>
      <c r="I82" s="75"/>
    </row>
    <row r="83" spans="1:9" ht="12.75">
      <c r="A83" s="19"/>
      <c r="B83" s="47" t="s">
        <v>395</v>
      </c>
      <c r="C83" s="12" t="s">
        <v>248</v>
      </c>
      <c r="D83" s="10">
        <v>3</v>
      </c>
      <c r="E83" s="12">
        <v>130.74</v>
      </c>
      <c r="F83" s="12">
        <f t="shared" si="4"/>
        <v>392.22</v>
      </c>
      <c r="G83" s="75" t="s">
        <v>199</v>
      </c>
      <c r="H83" s="75"/>
      <c r="I83" s="75"/>
    </row>
    <row r="84" spans="1:9" ht="12.75">
      <c r="A84" s="41"/>
      <c r="B84" s="42" t="s">
        <v>202</v>
      </c>
      <c r="C84" s="42" t="s">
        <v>248</v>
      </c>
      <c r="D84" s="43">
        <f>SUM(D75:D83)</f>
        <v>12</v>
      </c>
      <c r="E84" s="42"/>
      <c r="F84" s="42">
        <f>SUM(F75:F83)</f>
        <v>1568.88</v>
      </c>
      <c r="G84" s="89"/>
      <c r="H84" s="90"/>
      <c r="I84" s="91"/>
    </row>
    <row r="85" spans="1:9" ht="12.75" customHeight="1">
      <c r="A85" s="1"/>
      <c r="B85" s="62" t="s">
        <v>453</v>
      </c>
      <c r="C85" s="60"/>
      <c r="D85" s="60"/>
      <c r="E85" s="60"/>
      <c r="F85" s="60"/>
      <c r="G85" s="60"/>
      <c r="H85" s="60"/>
      <c r="I85" s="61"/>
    </row>
    <row r="86" spans="1:9" ht="12.75">
      <c r="A86" s="34"/>
      <c r="B86" s="47" t="s">
        <v>405</v>
      </c>
      <c r="C86" s="1" t="s">
        <v>248</v>
      </c>
      <c r="D86" s="10">
        <v>1</v>
      </c>
      <c r="E86" s="12">
        <v>146.1</v>
      </c>
      <c r="F86" s="1">
        <f>D86*E86</f>
        <v>146.1</v>
      </c>
      <c r="G86" s="75" t="s">
        <v>199</v>
      </c>
      <c r="H86" s="75"/>
      <c r="I86" s="75"/>
    </row>
    <row r="87" spans="1:9" ht="12.75">
      <c r="A87" s="34"/>
      <c r="B87" s="47" t="s">
        <v>393</v>
      </c>
      <c r="C87" s="1" t="s">
        <v>248</v>
      </c>
      <c r="D87" s="10">
        <v>1</v>
      </c>
      <c r="E87" s="12">
        <v>146.1</v>
      </c>
      <c r="F87" s="1">
        <f>D87*E87</f>
        <v>146.1</v>
      </c>
      <c r="G87" s="29" t="s">
        <v>394</v>
      </c>
      <c r="H87" s="29"/>
      <c r="I87" s="29"/>
    </row>
    <row r="88" spans="1:9" ht="12.75">
      <c r="A88" s="4"/>
      <c r="B88" s="5" t="s">
        <v>202</v>
      </c>
      <c r="C88" s="5" t="s">
        <v>248</v>
      </c>
      <c r="D88" s="8">
        <f>SUM(D86:D87)</f>
        <v>2</v>
      </c>
      <c r="E88" s="5"/>
      <c r="F88" s="5">
        <f>SUM(F86:F87)</f>
        <v>292.2</v>
      </c>
      <c r="G88" s="56"/>
      <c r="H88" s="57"/>
      <c r="I88" s="58"/>
    </row>
    <row r="89" spans="1:9" ht="12.75">
      <c r="A89" s="1"/>
      <c r="B89" s="62" t="s">
        <v>271</v>
      </c>
      <c r="C89" s="60"/>
      <c r="D89" s="60"/>
      <c r="E89" s="60"/>
      <c r="F89" s="60"/>
      <c r="G89" s="60"/>
      <c r="H89" s="60"/>
      <c r="I89" s="61"/>
    </row>
    <row r="90" spans="1:9" ht="12.75">
      <c r="A90" s="1"/>
      <c r="B90" s="47" t="s">
        <v>408</v>
      </c>
      <c r="C90" s="1" t="s">
        <v>248</v>
      </c>
      <c r="D90" s="7">
        <v>2</v>
      </c>
      <c r="E90" s="12">
        <v>376</v>
      </c>
      <c r="F90" s="1">
        <f>D90*E90</f>
        <v>752</v>
      </c>
      <c r="G90" s="83" t="s">
        <v>274</v>
      </c>
      <c r="H90" s="80"/>
      <c r="I90" s="81"/>
    </row>
    <row r="91" spans="1:9" ht="12.75">
      <c r="A91" s="1"/>
      <c r="B91" s="47" t="s">
        <v>382</v>
      </c>
      <c r="C91" s="1" t="s">
        <v>248</v>
      </c>
      <c r="D91" s="7">
        <v>10</v>
      </c>
      <c r="E91" s="12">
        <v>376</v>
      </c>
      <c r="F91" s="1">
        <f>D91*E91</f>
        <v>3760</v>
      </c>
      <c r="G91" s="83" t="s">
        <v>383</v>
      </c>
      <c r="H91" s="80"/>
      <c r="I91" s="81"/>
    </row>
    <row r="92" spans="1:9" ht="12.75">
      <c r="A92" s="5"/>
      <c r="B92" s="5" t="s">
        <v>249</v>
      </c>
      <c r="C92" s="5" t="s">
        <v>248</v>
      </c>
      <c r="D92" s="8">
        <f>SUM(D90:D91)</f>
        <v>12</v>
      </c>
      <c r="E92" s="5"/>
      <c r="F92" s="18">
        <f>SUM(F90:F91)</f>
        <v>4512</v>
      </c>
      <c r="G92" s="56"/>
      <c r="H92" s="57"/>
      <c r="I92" s="58"/>
    </row>
    <row r="93" spans="1:9" ht="12.75">
      <c r="A93" s="1"/>
      <c r="B93" s="62" t="s">
        <v>254</v>
      </c>
      <c r="C93" s="60"/>
      <c r="D93" s="60"/>
      <c r="E93" s="60"/>
      <c r="F93" s="60"/>
      <c r="G93" s="60"/>
      <c r="H93" s="60"/>
      <c r="I93" s="61"/>
    </row>
    <row r="94" spans="1:9" ht="12.75">
      <c r="A94" s="115"/>
      <c r="B94" s="46" t="s">
        <v>399</v>
      </c>
      <c r="C94" s="46" t="s">
        <v>248</v>
      </c>
      <c r="D94" s="44">
        <v>1</v>
      </c>
      <c r="E94" s="46">
        <v>468.63</v>
      </c>
      <c r="F94" s="46">
        <f aca="true" t="shared" si="5" ref="F94:F101">D94*E94</f>
        <v>468.63</v>
      </c>
      <c r="G94" s="102" t="s">
        <v>469</v>
      </c>
      <c r="H94" s="80"/>
      <c r="I94" s="81"/>
    </row>
    <row r="95" spans="1:9" ht="13.5" customHeight="1">
      <c r="A95" s="115"/>
      <c r="B95" s="50" t="s">
        <v>354</v>
      </c>
      <c r="C95" s="46" t="s">
        <v>248</v>
      </c>
      <c r="D95" s="44">
        <v>2</v>
      </c>
      <c r="E95" s="44">
        <v>31.79</v>
      </c>
      <c r="F95" s="46">
        <f t="shared" si="5"/>
        <v>63.58</v>
      </c>
      <c r="G95" s="97"/>
      <c r="H95" s="51"/>
      <c r="I95" s="52"/>
    </row>
    <row r="96" spans="1:9" ht="12.75">
      <c r="A96" s="115"/>
      <c r="B96" s="46" t="s">
        <v>33</v>
      </c>
      <c r="C96" s="46" t="s">
        <v>248</v>
      </c>
      <c r="D96" s="44">
        <v>3</v>
      </c>
      <c r="E96" s="46">
        <v>468.63</v>
      </c>
      <c r="F96" s="46">
        <f t="shared" si="5"/>
        <v>1405.8899999999999</v>
      </c>
      <c r="G96" s="102" t="s">
        <v>452</v>
      </c>
      <c r="H96" s="80"/>
      <c r="I96" s="81"/>
    </row>
    <row r="97" spans="1:9" ht="13.5" customHeight="1">
      <c r="A97" s="115"/>
      <c r="B97" s="50" t="s">
        <v>354</v>
      </c>
      <c r="C97" s="46" t="s">
        <v>248</v>
      </c>
      <c r="D97" s="44">
        <v>2</v>
      </c>
      <c r="E97" s="44">
        <v>31.79</v>
      </c>
      <c r="F97" s="46">
        <f t="shared" si="5"/>
        <v>63.58</v>
      </c>
      <c r="G97" s="97"/>
      <c r="H97" s="51"/>
      <c r="I97" s="52"/>
    </row>
    <row r="98" spans="1:9" ht="12.75">
      <c r="A98" s="115"/>
      <c r="B98" s="46" t="s">
        <v>82</v>
      </c>
      <c r="C98" s="46" t="s">
        <v>248</v>
      </c>
      <c r="D98" s="44">
        <v>1</v>
      </c>
      <c r="E98" s="46">
        <v>468.63</v>
      </c>
      <c r="F98" s="46">
        <f t="shared" si="5"/>
        <v>468.63</v>
      </c>
      <c r="G98" s="102" t="s">
        <v>255</v>
      </c>
      <c r="H98" s="80"/>
      <c r="I98" s="81"/>
    </row>
    <row r="99" spans="1:9" ht="12.75">
      <c r="A99" s="115"/>
      <c r="B99" s="46" t="s">
        <v>82</v>
      </c>
      <c r="C99" s="46" t="s">
        <v>248</v>
      </c>
      <c r="D99" s="44">
        <v>2</v>
      </c>
      <c r="E99" s="46">
        <v>468.63</v>
      </c>
      <c r="F99" s="46">
        <f t="shared" si="5"/>
        <v>937.26</v>
      </c>
      <c r="G99" s="102" t="s">
        <v>256</v>
      </c>
      <c r="H99" s="80"/>
      <c r="I99" s="81"/>
    </row>
    <row r="100" spans="1:9" ht="12.75">
      <c r="A100" s="115"/>
      <c r="B100" s="46" t="s">
        <v>82</v>
      </c>
      <c r="C100" s="46" t="s">
        <v>248</v>
      </c>
      <c r="D100" s="44">
        <v>8</v>
      </c>
      <c r="E100" s="46">
        <v>468.63</v>
      </c>
      <c r="F100" s="46">
        <f t="shared" si="5"/>
        <v>3749.04</v>
      </c>
      <c r="G100" s="102" t="s">
        <v>267</v>
      </c>
      <c r="H100" s="80"/>
      <c r="I100" s="81"/>
    </row>
    <row r="101" spans="1:9" ht="13.5" customHeight="1">
      <c r="A101" s="115"/>
      <c r="B101" s="50" t="s">
        <v>354</v>
      </c>
      <c r="C101" s="46" t="s">
        <v>248</v>
      </c>
      <c r="D101" s="44">
        <v>2</v>
      </c>
      <c r="E101" s="44">
        <v>31.79</v>
      </c>
      <c r="F101" s="46">
        <f t="shared" si="5"/>
        <v>63.58</v>
      </c>
      <c r="G101" s="97"/>
      <c r="H101" s="51"/>
      <c r="I101" s="52"/>
    </row>
    <row r="102" spans="1:9" ht="12.75">
      <c r="A102" s="5"/>
      <c r="B102" s="5" t="s">
        <v>202</v>
      </c>
      <c r="C102" s="5" t="s">
        <v>248</v>
      </c>
      <c r="D102" s="8">
        <f>D100+D99+D98+D96+D94</f>
        <v>15</v>
      </c>
      <c r="E102" s="5"/>
      <c r="F102" s="18">
        <f>SUM(F94:F101)</f>
        <v>7220.19</v>
      </c>
      <c r="G102" s="56"/>
      <c r="H102" s="57"/>
      <c r="I102" s="58"/>
    </row>
    <row r="103" spans="1:9" ht="12.75">
      <c r="A103" s="6"/>
      <c r="B103" s="6" t="s">
        <v>257</v>
      </c>
      <c r="C103" s="6"/>
      <c r="D103" s="6"/>
      <c r="E103" s="6"/>
      <c r="F103" s="17">
        <f>F102+F73+F62+F42+F28+F84+F88+F92</f>
        <v>48891.77999999999</v>
      </c>
      <c r="G103" s="53"/>
      <c r="H103" s="54"/>
      <c r="I103" s="55"/>
    </row>
    <row r="106" spans="2:8" ht="12.75">
      <c r="B106" s="9" t="s">
        <v>258</v>
      </c>
      <c r="C106" s="9"/>
      <c r="D106" s="9"/>
      <c r="E106" s="9"/>
      <c r="F106" s="9"/>
      <c r="G106" s="9"/>
      <c r="H106" s="9"/>
    </row>
    <row r="107" spans="2:8" ht="12.75">
      <c r="B107" s="9" t="s">
        <v>259</v>
      </c>
      <c r="C107" s="9"/>
      <c r="D107" s="9"/>
      <c r="E107" s="9"/>
      <c r="F107" s="9"/>
      <c r="G107" s="9" t="s">
        <v>260</v>
      </c>
      <c r="H107" s="9"/>
    </row>
  </sheetData>
  <sheetProtection/>
  <mergeCells count="73">
    <mergeCell ref="B43:I43"/>
    <mergeCell ref="G53:I53"/>
    <mergeCell ref="G44:I44"/>
    <mergeCell ref="G46:I46"/>
    <mergeCell ref="G50:I50"/>
    <mergeCell ref="G48:I48"/>
    <mergeCell ref="G52:I52"/>
    <mergeCell ref="G66:I66"/>
    <mergeCell ref="G64:I64"/>
    <mergeCell ref="G57:I57"/>
    <mergeCell ref="B63:I63"/>
    <mergeCell ref="G65:I65"/>
    <mergeCell ref="G59:I59"/>
    <mergeCell ref="G42:I42"/>
    <mergeCell ref="G92:I92"/>
    <mergeCell ref="G88:I88"/>
    <mergeCell ref="B89:I89"/>
    <mergeCell ref="G91:I91"/>
    <mergeCell ref="G77:I77"/>
    <mergeCell ref="G75:I75"/>
    <mergeCell ref="G56:I56"/>
    <mergeCell ref="G51:I51"/>
    <mergeCell ref="G67:I67"/>
    <mergeCell ref="G76:I76"/>
    <mergeCell ref="G47:I47"/>
    <mergeCell ref="G70:I70"/>
    <mergeCell ref="G24:I24"/>
    <mergeCell ref="G45:I45"/>
    <mergeCell ref="G30:I30"/>
    <mergeCell ref="G60:I60"/>
    <mergeCell ref="G54:I54"/>
    <mergeCell ref="G58:I58"/>
    <mergeCell ref="G31:I31"/>
    <mergeCell ref="G80:I80"/>
    <mergeCell ref="G79:I79"/>
    <mergeCell ref="G100:I100"/>
    <mergeCell ref="G96:I96"/>
    <mergeCell ref="G32:I32"/>
    <mergeCell ref="G78:I78"/>
    <mergeCell ref="G90:I90"/>
    <mergeCell ref="G41:I41"/>
    <mergeCell ref="G62:I62"/>
    <mergeCell ref="G49:I49"/>
    <mergeCell ref="G82:I82"/>
    <mergeCell ref="B85:I85"/>
    <mergeCell ref="G99:I99"/>
    <mergeCell ref="G5:I5"/>
    <mergeCell ref="G6:I6"/>
    <mergeCell ref="G81:I81"/>
    <mergeCell ref="G71:I71"/>
    <mergeCell ref="G39:I39"/>
    <mergeCell ref="G38:I38"/>
    <mergeCell ref="G40:I40"/>
    <mergeCell ref="B74:I74"/>
    <mergeCell ref="G73:I73"/>
    <mergeCell ref="G103:I103"/>
    <mergeCell ref="G102:I102"/>
    <mergeCell ref="B93:I93"/>
    <mergeCell ref="G94:I94"/>
    <mergeCell ref="G98:I98"/>
    <mergeCell ref="G84:I84"/>
    <mergeCell ref="G83:I83"/>
    <mergeCell ref="G86:I86"/>
    <mergeCell ref="A1:I1"/>
    <mergeCell ref="A2:I2"/>
    <mergeCell ref="A3:I3"/>
    <mergeCell ref="B7:I7"/>
    <mergeCell ref="G4:I4"/>
    <mergeCell ref="G72:I72"/>
    <mergeCell ref="G68:I68"/>
    <mergeCell ref="G69:I69"/>
    <mergeCell ref="G28:I28"/>
    <mergeCell ref="B29:I29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89"/>
  <sheetViews>
    <sheetView zoomScalePageLayoutView="0" workbookViewId="0" topLeftCell="A37">
      <selection activeCell="B78" sqref="B78:B79"/>
    </sheetView>
  </sheetViews>
  <sheetFormatPr defaultColWidth="9.140625" defaultRowHeight="12.75"/>
  <cols>
    <col min="1" max="1" width="8.710937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510</v>
      </c>
      <c r="B2" s="66"/>
      <c r="C2" s="66"/>
      <c r="D2" s="66"/>
      <c r="E2" s="66"/>
      <c r="F2" s="66"/>
      <c r="G2" s="66"/>
      <c r="H2" s="66"/>
      <c r="I2" s="67"/>
    </row>
    <row r="3" spans="1:9" ht="12.75">
      <c r="A3" s="68" t="s">
        <v>185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"/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</row>
    <row r="5" spans="1:9" ht="12.75">
      <c r="A5" s="6"/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4.25" customHeight="1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34"/>
      <c r="B8" s="47" t="s">
        <v>210</v>
      </c>
      <c r="C8" s="12" t="s">
        <v>198</v>
      </c>
      <c r="D8" s="25">
        <v>2</v>
      </c>
      <c r="E8" s="12">
        <v>212</v>
      </c>
      <c r="F8" s="12">
        <f aca="true" t="shared" si="0" ref="F8:F20">D8*E8</f>
        <v>424</v>
      </c>
      <c r="G8" s="59" t="s">
        <v>264</v>
      </c>
      <c r="H8" s="60"/>
      <c r="I8" s="61"/>
    </row>
    <row r="9" spans="1:9" s="13" customFormat="1" ht="12.75">
      <c r="A9" s="35"/>
      <c r="B9" s="47" t="s">
        <v>212</v>
      </c>
      <c r="C9" s="12" t="s">
        <v>198</v>
      </c>
      <c r="D9" s="25">
        <v>1</v>
      </c>
      <c r="E9" s="12">
        <v>212</v>
      </c>
      <c r="F9" s="12">
        <f t="shared" si="0"/>
        <v>212</v>
      </c>
      <c r="G9" s="21" t="s">
        <v>264</v>
      </c>
      <c r="H9" s="22"/>
      <c r="I9" s="23"/>
    </row>
    <row r="10" spans="1:9" s="13" customFormat="1" ht="12.75">
      <c r="A10" s="35"/>
      <c r="B10" s="47" t="s">
        <v>205</v>
      </c>
      <c r="C10" s="12" t="s">
        <v>198</v>
      </c>
      <c r="D10" s="25">
        <v>2</v>
      </c>
      <c r="E10" s="12">
        <v>212</v>
      </c>
      <c r="F10" s="12">
        <f t="shared" si="0"/>
        <v>424</v>
      </c>
      <c r="G10" s="21" t="s">
        <v>264</v>
      </c>
      <c r="H10" s="22"/>
      <c r="I10" s="23"/>
    </row>
    <row r="11" spans="1:9" ht="12.75">
      <c r="A11" s="34"/>
      <c r="B11" s="46" t="s">
        <v>211</v>
      </c>
      <c r="C11" s="12" t="s">
        <v>198</v>
      </c>
      <c r="D11" s="25">
        <v>1</v>
      </c>
      <c r="E11" s="12">
        <v>212</v>
      </c>
      <c r="F11" s="12">
        <f t="shared" si="0"/>
        <v>212</v>
      </c>
      <c r="G11" s="21" t="s">
        <v>264</v>
      </c>
      <c r="H11" s="22"/>
      <c r="I11" s="23"/>
    </row>
    <row r="12" spans="1:9" s="13" customFormat="1" ht="12.75">
      <c r="A12" s="35"/>
      <c r="B12" s="47" t="s">
        <v>519</v>
      </c>
      <c r="C12" s="12" t="s">
        <v>198</v>
      </c>
      <c r="D12" s="25">
        <v>9</v>
      </c>
      <c r="E12" s="12">
        <v>212</v>
      </c>
      <c r="F12" s="12">
        <f t="shared" si="0"/>
        <v>1908</v>
      </c>
      <c r="G12" s="21" t="s">
        <v>262</v>
      </c>
      <c r="H12" s="22"/>
      <c r="I12" s="23"/>
    </row>
    <row r="13" spans="1:9" ht="12.75">
      <c r="A13" s="34"/>
      <c r="B13" s="47" t="s">
        <v>524</v>
      </c>
      <c r="C13" s="12" t="s">
        <v>198</v>
      </c>
      <c r="D13" s="25">
        <v>2</v>
      </c>
      <c r="E13" s="12">
        <v>212</v>
      </c>
      <c r="F13" s="12">
        <f t="shared" si="0"/>
        <v>424</v>
      </c>
      <c r="G13" s="21" t="s">
        <v>274</v>
      </c>
      <c r="H13" s="22"/>
      <c r="I13" s="23"/>
    </row>
    <row r="14" spans="1:9" ht="12.75">
      <c r="A14" s="34"/>
      <c r="B14" s="47" t="s">
        <v>77</v>
      </c>
      <c r="C14" s="12" t="s">
        <v>198</v>
      </c>
      <c r="D14" s="25">
        <v>1</v>
      </c>
      <c r="E14" s="12">
        <v>212</v>
      </c>
      <c r="F14" s="12">
        <f t="shared" si="0"/>
        <v>212</v>
      </c>
      <c r="G14" s="21" t="s">
        <v>262</v>
      </c>
      <c r="H14" s="22"/>
      <c r="I14" s="23"/>
    </row>
    <row r="15" spans="1:9" ht="12.75">
      <c r="A15" s="34"/>
      <c r="B15" s="47" t="s">
        <v>73</v>
      </c>
      <c r="C15" s="12" t="s">
        <v>198</v>
      </c>
      <c r="D15" s="25">
        <v>5</v>
      </c>
      <c r="E15" s="12">
        <v>212</v>
      </c>
      <c r="F15" s="12">
        <f t="shared" si="0"/>
        <v>1060</v>
      </c>
      <c r="G15" s="21" t="s">
        <v>74</v>
      </c>
      <c r="H15" s="22"/>
      <c r="I15" s="23"/>
    </row>
    <row r="16" spans="1:9" ht="12.75">
      <c r="A16" s="34"/>
      <c r="B16" s="47" t="s">
        <v>307</v>
      </c>
      <c r="C16" s="12" t="s">
        <v>198</v>
      </c>
      <c r="D16" s="25">
        <v>3</v>
      </c>
      <c r="E16" s="12">
        <v>212</v>
      </c>
      <c r="F16" s="12">
        <f t="shared" si="0"/>
        <v>636</v>
      </c>
      <c r="G16" s="21" t="s">
        <v>262</v>
      </c>
      <c r="H16" s="22"/>
      <c r="I16" s="23"/>
    </row>
    <row r="17" spans="1:9" ht="12.75">
      <c r="A17" s="34"/>
      <c r="B17" s="47" t="s">
        <v>508</v>
      </c>
      <c r="C17" s="12" t="s">
        <v>198</v>
      </c>
      <c r="D17" s="25">
        <v>3.5</v>
      </c>
      <c r="E17" s="12">
        <v>212</v>
      </c>
      <c r="F17" s="12">
        <f t="shared" si="0"/>
        <v>742</v>
      </c>
      <c r="G17" s="21" t="s">
        <v>262</v>
      </c>
      <c r="H17" s="22"/>
      <c r="I17" s="23"/>
    </row>
    <row r="18" spans="1:9" ht="12.75">
      <c r="A18" s="34"/>
      <c r="B18" s="47" t="s">
        <v>70</v>
      </c>
      <c r="C18" s="12" t="s">
        <v>198</v>
      </c>
      <c r="D18" s="25">
        <v>37</v>
      </c>
      <c r="E18" s="12">
        <v>212</v>
      </c>
      <c r="F18" s="12">
        <f t="shared" si="0"/>
        <v>7844</v>
      </c>
      <c r="G18" s="21" t="s">
        <v>262</v>
      </c>
      <c r="H18" s="22"/>
      <c r="I18" s="23"/>
    </row>
    <row r="19" spans="1:9" ht="12.75">
      <c r="A19" s="19"/>
      <c r="B19" s="47" t="s">
        <v>311</v>
      </c>
      <c r="C19" s="12" t="s">
        <v>198</v>
      </c>
      <c r="D19" s="38">
        <v>2</v>
      </c>
      <c r="E19" s="12">
        <v>212</v>
      </c>
      <c r="F19" s="12">
        <f>D19*E19</f>
        <v>424</v>
      </c>
      <c r="G19" s="83" t="s">
        <v>262</v>
      </c>
      <c r="H19" s="80"/>
      <c r="I19" s="81"/>
    </row>
    <row r="20" spans="1:9" ht="12.75">
      <c r="A20" s="34"/>
      <c r="B20" s="47" t="s">
        <v>312</v>
      </c>
      <c r="C20" s="12" t="s">
        <v>198</v>
      </c>
      <c r="D20" s="25">
        <v>7.5</v>
      </c>
      <c r="E20" s="12">
        <v>212</v>
      </c>
      <c r="F20" s="12">
        <f t="shared" si="0"/>
        <v>1590</v>
      </c>
      <c r="G20" s="21" t="s">
        <v>262</v>
      </c>
      <c r="H20" s="22"/>
      <c r="I20" s="23"/>
    </row>
    <row r="21" spans="1:9" ht="12.75">
      <c r="A21" s="4"/>
      <c r="B21" s="5" t="s">
        <v>202</v>
      </c>
      <c r="C21" s="5" t="s">
        <v>198</v>
      </c>
      <c r="D21" s="26">
        <f>SUM(D8:D20)</f>
        <v>76</v>
      </c>
      <c r="E21" s="5"/>
      <c r="F21" s="18">
        <f>SUM(F8:F20)</f>
        <v>16112</v>
      </c>
      <c r="G21" s="76"/>
      <c r="H21" s="77"/>
      <c r="I21" s="78"/>
    </row>
    <row r="22" spans="1:9" ht="12.75">
      <c r="A22" s="1"/>
      <c r="B22" s="62" t="s">
        <v>250</v>
      </c>
      <c r="C22" s="63"/>
      <c r="D22" s="63"/>
      <c r="E22" s="63"/>
      <c r="F22" s="63"/>
      <c r="G22" s="63"/>
      <c r="H22" s="63"/>
      <c r="I22" s="64"/>
    </row>
    <row r="23" spans="1:9" ht="12.75">
      <c r="A23" s="34"/>
      <c r="B23" s="47" t="s">
        <v>212</v>
      </c>
      <c r="C23" s="1" t="s">
        <v>248</v>
      </c>
      <c r="D23" s="7">
        <v>1</v>
      </c>
      <c r="E23" s="12">
        <v>702</v>
      </c>
      <c r="F23" s="1">
        <f aca="true" t="shared" si="1" ref="F23:F35">D23*E23</f>
        <v>702</v>
      </c>
      <c r="G23" s="59" t="s">
        <v>262</v>
      </c>
      <c r="H23" s="60"/>
      <c r="I23" s="61"/>
    </row>
    <row r="24" spans="1:9" ht="12.75">
      <c r="A24" s="34"/>
      <c r="B24" s="47" t="s">
        <v>241</v>
      </c>
      <c r="C24" s="1" t="s">
        <v>248</v>
      </c>
      <c r="D24" s="7">
        <v>1</v>
      </c>
      <c r="E24" s="12">
        <v>702</v>
      </c>
      <c r="F24" s="1">
        <f t="shared" si="1"/>
        <v>702</v>
      </c>
      <c r="G24" s="59" t="s">
        <v>262</v>
      </c>
      <c r="H24" s="60"/>
      <c r="I24" s="61"/>
    </row>
    <row r="25" spans="1:9" ht="12.75">
      <c r="A25" s="34"/>
      <c r="B25" s="47" t="s">
        <v>206</v>
      </c>
      <c r="C25" s="1" t="s">
        <v>248</v>
      </c>
      <c r="D25" s="7">
        <v>1</v>
      </c>
      <c r="E25" s="12">
        <v>702</v>
      </c>
      <c r="F25" s="1">
        <f t="shared" si="1"/>
        <v>702</v>
      </c>
      <c r="G25" s="92" t="s">
        <v>262</v>
      </c>
      <c r="H25" s="93"/>
      <c r="I25" s="94"/>
    </row>
    <row r="26" spans="1:9" ht="12.75">
      <c r="A26" s="34"/>
      <c r="B26" s="47" t="s">
        <v>203</v>
      </c>
      <c r="C26" s="1" t="s">
        <v>248</v>
      </c>
      <c r="D26" s="7">
        <v>1</v>
      </c>
      <c r="E26" s="12">
        <v>702</v>
      </c>
      <c r="F26" s="1">
        <f t="shared" si="1"/>
        <v>702</v>
      </c>
      <c r="G26" s="59" t="s">
        <v>262</v>
      </c>
      <c r="H26" s="60"/>
      <c r="I26" s="61"/>
    </row>
    <row r="27" spans="1:9" ht="12.75">
      <c r="A27" s="36"/>
      <c r="B27" s="47" t="s">
        <v>215</v>
      </c>
      <c r="C27" s="1" t="s">
        <v>248</v>
      </c>
      <c r="D27" s="7">
        <v>2</v>
      </c>
      <c r="E27" s="12">
        <v>702</v>
      </c>
      <c r="F27" s="1">
        <f t="shared" si="1"/>
        <v>1404</v>
      </c>
      <c r="G27" s="59" t="s">
        <v>262</v>
      </c>
      <c r="H27" s="60"/>
      <c r="I27" s="61"/>
    </row>
    <row r="28" spans="1:9" ht="12.75">
      <c r="A28" s="37"/>
      <c r="B28" s="46" t="s">
        <v>211</v>
      </c>
      <c r="C28" s="1" t="s">
        <v>248</v>
      </c>
      <c r="D28" s="7">
        <v>1</v>
      </c>
      <c r="E28" s="12">
        <v>702</v>
      </c>
      <c r="F28" s="1">
        <f t="shared" si="1"/>
        <v>702</v>
      </c>
      <c r="G28" s="14" t="s">
        <v>262</v>
      </c>
      <c r="H28" s="15"/>
      <c r="I28" s="16"/>
    </row>
    <row r="29" spans="1:9" ht="12.75">
      <c r="A29" s="37"/>
      <c r="B29" s="47" t="s">
        <v>244</v>
      </c>
      <c r="C29" s="1" t="s">
        <v>248</v>
      </c>
      <c r="D29" s="7">
        <v>2</v>
      </c>
      <c r="E29" s="12">
        <v>702</v>
      </c>
      <c r="F29" s="1">
        <f t="shared" si="1"/>
        <v>1404</v>
      </c>
      <c r="G29" s="14" t="s">
        <v>262</v>
      </c>
      <c r="H29" s="15"/>
      <c r="I29" s="16"/>
    </row>
    <row r="30" spans="1:9" ht="12.75">
      <c r="A30" s="37"/>
      <c r="B30" s="47" t="s">
        <v>243</v>
      </c>
      <c r="C30" s="1" t="s">
        <v>248</v>
      </c>
      <c r="D30" s="7">
        <v>1</v>
      </c>
      <c r="E30" s="12">
        <v>702</v>
      </c>
      <c r="F30" s="1">
        <f t="shared" si="1"/>
        <v>702</v>
      </c>
      <c r="G30" s="14" t="s">
        <v>262</v>
      </c>
      <c r="H30" s="15"/>
      <c r="I30" s="16"/>
    </row>
    <row r="31" spans="1:9" ht="12.75">
      <c r="A31" s="37"/>
      <c r="B31" s="47" t="s">
        <v>239</v>
      </c>
      <c r="C31" s="1" t="s">
        <v>248</v>
      </c>
      <c r="D31" s="7">
        <v>1</v>
      </c>
      <c r="E31" s="12">
        <v>702</v>
      </c>
      <c r="F31" s="1">
        <f t="shared" si="1"/>
        <v>702</v>
      </c>
      <c r="G31" s="14" t="s">
        <v>262</v>
      </c>
      <c r="H31" s="15"/>
      <c r="I31" s="16"/>
    </row>
    <row r="32" spans="1:9" ht="12.75">
      <c r="A32" s="37"/>
      <c r="B32" s="47" t="s">
        <v>525</v>
      </c>
      <c r="C32" s="1" t="s">
        <v>248</v>
      </c>
      <c r="D32" s="7">
        <v>2</v>
      </c>
      <c r="E32" s="12">
        <v>702</v>
      </c>
      <c r="F32" s="1">
        <f t="shared" si="1"/>
        <v>1404</v>
      </c>
      <c r="G32" s="59" t="s">
        <v>262</v>
      </c>
      <c r="H32" s="60"/>
      <c r="I32" s="61"/>
    </row>
    <row r="33" spans="1:9" ht="12.75" hidden="1">
      <c r="A33" s="37"/>
      <c r="B33" s="47" t="s">
        <v>94</v>
      </c>
      <c r="C33" s="1" t="s">
        <v>248</v>
      </c>
      <c r="D33" s="7"/>
      <c r="E33" s="12">
        <v>702</v>
      </c>
      <c r="F33" s="1">
        <f t="shared" si="1"/>
        <v>0</v>
      </c>
      <c r="G33" s="59" t="s">
        <v>262</v>
      </c>
      <c r="H33" s="60"/>
      <c r="I33" s="61"/>
    </row>
    <row r="34" spans="1:9" ht="12.75">
      <c r="A34" s="37"/>
      <c r="B34" s="47" t="s">
        <v>522</v>
      </c>
      <c r="C34" s="1" t="s">
        <v>248</v>
      </c>
      <c r="D34" s="7">
        <v>3</v>
      </c>
      <c r="E34" s="12">
        <v>702</v>
      </c>
      <c r="F34" s="1">
        <f t="shared" si="1"/>
        <v>2106</v>
      </c>
      <c r="G34" s="59" t="s">
        <v>262</v>
      </c>
      <c r="H34" s="60"/>
      <c r="I34" s="61"/>
    </row>
    <row r="35" spans="1:9" ht="12.75">
      <c r="A35" s="37"/>
      <c r="B35" s="47" t="s">
        <v>820</v>
      </c>
      <c r="C35" s="1" t="s">
        <v>248</v>
      </c>
      <c r="D35" s="7">
        <v>1</v>
      </c>
      <c r="E35" s="12">
        <v>702</v>
      </c>
      <c r="F35" s="1">
        <f t="shared" si="1"/>
        <v>702</v>
      </c>
      <c r="G35" s="59" t="s">
        <v>262</v>
      </c>
      <c r="H35" s="60"/>
      <c r="I35" s="61"/>
    </row>
    <row r="36" spans="1:9" ht="12.75">
      <c r="A36" s="5"/>
      <c r="B36" s="5" t="s">
        <v>202</v>
      </c>
      <c r="C36" s="5" t="s">
        <v>248</v>
      </c>
      <c r="D36" s="8">
        <f>SUM(D23:D35)</f>
        <v>17</v>
      </c>
      <c r="E36" s="5"/>
      <c r="F36" s="5">
        <f>SUM(F23:F35)</f>
        <v>11934</v>
      </c>
      <c r="G36" s="56"/>
      <c r="H36" s="57"/>
      <c r="I36" s="58"/>
    </row>
    <row r="37" spans="1:9" ht="12.75">
      <c r="A37" s="1"/>
      <c r="B37" s="62" t="s">
        <v>251</v>
      </c>
      <c r="C37" s="63"/>
      <c r="D37" s="63"/>
      <c r="E37" s="63"/>
      <c r="F37" s="63"/>
      <c r="G37" s="63"/>
      <c r="H37" s="63"/>
      <c r="I37" s="64"/>
    </row>
    <row r="38" spans="1:9" ht="12.75">
      <c r="A38" s="37"/>
      <c r="B38" s="47" t="s">
        <v>240</v>
      </c>
      <c r="C38" s="1" t="s">
        <v>248</v>
      </c>
      <c r="D38" s="7">
        <v>3</v>
      </c>
      <c r="E38" s="12">
        <v>165.38</v>
      </c>
      <c r="F38" s="1">
        <f aca="true" t="shared" si="2" ref="F38:F51">D38*E38</f>
        <v>496.14</v>
      </c>
      <c r="G38" s="59" t="s">
        <v>448</v>
      </c>
      <c r="H38" s="60"/>
      <c r="I38" s="61"/>
    </row>
    <row r="39" spans="1:9" ht="12.75">
      <c r="A39" s="36"/>
      <c r="B39" s="47" t="s">
        <v>208</v>
      </c>
      <c r="C39" s="1" t="s">
        <v>248</v>
      </c>
      <c r="D39" s="7">
        <v>4</v>
      </c>
      <c r="E39" s="12">
        <v>165.38</v>
      </c>
      <c r="F39" s="1">
        <f t="shared" si="2"/>
        <v>661.52</v>
      </c>
      <c r="G39" s="59" t="s">
        <v>262</v>
      </c>
      <c r="H39" s="60"/>
      <c r="I39" s="61"/>
    </row>
    <row r="40" spans="1:9" ht="12.75">
      <c r="A40" s="36"/>
      <c r="B40" s="47" t="s">
        <v>214</v>
      </c>
      <c r="C40" s="1" t="s">
        <v>248</v>
      </c>
      <c r="D40" s="7">
        <v>3</v>
      </c>
      <c r="E40" s="12">
        <v>165.38</v>
      </c>
      <c r="F40" s="1">
        <f t="shared" si="2"/>
        <v>496.14</v>
      </c>
      <c r="G40" s="59" t="s">
        <v>262</v>
      </c>
      <c r="H40" s="60"/>
      <c r="I40" s="61"/>
    </row>
    <row r="41" spans="1:9" ht="12.75">
      <c r="A41" s="36"/>
      <c r="B41" s="47" t="s">
        <v>245</v>
      </c>
      <c r="C41" s="1" t="s">
        <v>248</v>
      </c>
      <c r="D41" s="7">
        <v>3</v>
      </c>
      <c r="E41" s="12">
        <v>165.38</v>
      </c>
      <c r="F41" s="1">
        <f t="shared" si="2"/>
        <v>496.14</v>
      </c>
      <c r="G41" s="59" t="s">
        <v>262</v>
      </c>
      <c r="H41" s="60"/>
      <c r="I41" s="61"/>
    </row>
    <row r="42" spans="1:9" ht="12.75">
      <c r="A42" s="36"/>
      <c r="B42" s="47" t="s">
        <v>213</v>
      </c>
      <c r="C42" s="1" t="s">
        <v>248</v>
      </c>
      <c r="D42" s="7">
        <v>2</v>
      </c>
      <c r="E42" s="12">
        <v>165.38</v>
      </c>
      <c r="F42" s="1">
        <f t="shared" si="2"/>
        <v>330.76</v>
      </c>
      <c r="G42" s="59" t="s">
        <v>262</v>
      </c>
      <c r="H42" s="60"/>
      <c r="I42" s="61"/>
    </row>
    <row r="43" spans="1:9" ht="12.75">
      <c r="A43" s="37"/>
      <c r="B43" s="47" t="s">
        <v>242</v>
      </c>
      <c r="C43" s="1" t="s">
        <v>248</v>
      </c>
      <c r="D43" s="7">
        <v>3</v>
      </c>
      <c r="E43" s="12">
        <v>165.38</v>
      </c>
      <c r="F43" s="1">
        <f t="shared" si="2"/>
        <v>496.14</v>
      </c>
      <c r="G43" s="59" t="s">
        <v>262</v>
      </c>
      <c r="H43" s="60"/>
      <c r="I43" s="61"/>
    </row>
    <row r="44" spans="1:9" ht="12.75">
      <c r="A44" s="37"/>
      <c r="B44" s="47" t="s">
        <v>209</v>
      </c>
      <c r="C44" s="1" t="s">
        <v>248</v>
      </c>
      <c r="D44" s="7">
        <v>2</v>
      </c>
      <c r="E44" s="12">
        <v>165.38</v>
      </c>
      <c r="F44" s="1">
        <f t="shared" si="2"/>
        <v>330.76</v>
      </c>
      <c r="G44" s="59" t="s">
        <v>262</v>
      </c>
      <c r="H44" s="60"/>
      <c r="I44" s="61"/>
    </row>
    <row r="45" spans="1:9" ht="12.75">
      <c r="A45" s="37"/>
      <c r="B45" s="47" t="s">
        <v>247</v>
      </c>
      <c r="C45" s="1" t="s">
        <v>248</v>
      </c>
      <c r="D45" s="7">
        <v>2</v>
      </c>
      <c r="E45" s="12">
        <v>165.38</v>
      </c>
      <c r="F45" s="1">
        <f t="shared" si="2"/>
        <v>330.76</v>
      </c>
      <c r="G45" s="59" t="s">
        <v>199</v>
      </c>
      <c r="H45" s="60"/>
      <c r="I45" s="61"/>
    </row>
    <row r="46" spans="1:9" ht="12.75">
      <c r="A46" s="37"/>
      <c r="B46" s="47" t="s">
        <v>246</v>
      </c>
      <c r="C46" s="1" t="s">
        <v>248</v>
      </c>
      <c r="D46" s="7">
        <v>1</v>
      </c>
      <c r="E46" s="12">
        <v>165.38</v>
      </c>
      <c r="F46" s="1">
        <f t="shared" si="2"/>
        <v>165.38</v>
      </c>
      <c r="G46" s="59" t="s">
        <v>262</v>
      </c>
      <c r="H46" s="60"/>
      <c r="I46" s="61"/>
    </row>
    <row r="47" spans="1:9" ht="12.75">
      <c r="A47" s="37"/>
      <c r="B47" s="47" t="s">
        <v>313</v>
      </c>
      <c r="C47" s="1" t="s">
        <v>248</v>
      </c>
      <c r="D47" s="7">
        <v>1</v>
      </c>
      <c r="E47" s="12">
        <v>165.38</v>
      </c>
      <c r="F47" s="1">
        <f t="shared" si="2"/>
        <v>165.38</v>
      </c>
      <c r="G47" s="59" t="s">
        <v>262</v>
      </c>
      <c r="H47" s="60"/>
      <c r="I47" s="61"/>
    </row>
    <row r="48" spans="1:9" ht="12.75">
      <c r="A48" s="37"/>
      <c r="B48" s="47" t="s">
        <v>71</v>
      </c>
      <c r="C48" s="1" t="s">
        <v>248</v>
      </c>
      <c r="D48" s="7">
        <v>10</v>
      </c>
      <c r="E48" s="12">
        <v>165.38</v>
      </c>
      <c r="F48" s="1">
        <f t="shared" si="2"/>
        <v>1653.8</v>
      </c>
      <c r="G48" s="59" t="s">
        <v>509</v>
      </c>
      <c r="H48" s="60"/>
      <c r="I48" s="61"/>
    </row>
    <row r="49" spans="1:9" ht="12.75">
      <c r="A49" s="37"/>
      <c r="B49" s="47" t="s">
        <v>75</v>
      </c>
      <c r="C49" s="1" t="s">
        <v>248</v>
      </c>
      <c r="D49" s="7">
        <v>2</v>
      </c>
      <c r="E49" s="12">
        <v>165.38</v>
      </c>
      <c r="F49" s="1">
        <f t="shared" si="2"/>
        <v>330.76</v>
      </c>
      <c r="G49" s="59" t="s">
        <v>262</v>
      </c>
      <c r="H49" s="60"/>
      <c r="I49" s="61"/>
    </row>
    <row r="50" spans="1:9" ht="12.75">
      <c r="A50" s="37"/>
      <c r="B50" s="47" t="s">
        <v>77</v>
      </c>
      <c r="C50" s="1" t="s">
        <v>248</v>
      </c>
      <c r="D50" s="7">
        <v>1</v>
      </c>
      <c r="E50" s="12">
        <v>165.38</v>
      </c>
      <c r="F50" s="1">
        <f t="shared" si="2"/>
        <v>165.38</v>
      </c>
      <c r="G50" s="59" t="s">
        <v>262</v>
      </c>
      <c r="H50" s="60"/>
      <c r="I50" s="61"/>
    </row>
    <row r="51" spans="1:9" ht="12.75">
      <c r="A51" s="37"/>
      <c r="B51" s="47" t="s">
        <v>520</v>
      </c>
      <c r="C51" s="1" t="s">
        <v>248</v>
      </c>
      <c r="D51" s="7">
        <v>2</v>
      </c>
      <c r="E51" s="12">
        <v>165.38</v>
      </c>
      <c r="F51" s="1">
        <f t="shared" si="2"/>
        <v>330.76</v>
      </c>
      <c r="G51" s="59" t="s">
        <v>262</v>
      </c>
      <c r="H51" s="60"/>
      <c r="I51" s="61"/>
    </row>
    <row r="52" spans="1:9" ht="12.75">
      <c r="A52" s="5"/>
      <c r="B52" s="5" t="s">
        <v>202</v>
      </c>
      <c r="C52" s="5" t="s">
        <v>248</v>
      </c>
      <c r="D52" s="8">
        <f>SUM(D38:D51)</f>
        <v>39</v>
      </c>
      <c r="E52" s="5"/>
      <c r="F52" s="5">
        <f>SUM(F38:F51)</f>
        <v>6449.820000000001</v>
      </c>
      <c r="G52" s="56"/>
      <c r="H52" s="57"/>
      <c r="I52" s="58"/>
    </row>
    <row r="53" spans="1:9" ht="12.75">
      <c r="A53" s="1"/>
      <c r="B53" s="62" t="s">
        <v>252</v>
      </c>
      <c r="C53" s="63"/>
      <c r="D53" s="63"/>
      <c r="E53" s="63"/>
      <c r="F53" s="63"/>
      <c r="G53" s="63"/>
      <c r="H53" s="63"/>
      <c r="I53" s="64"/>
    </row>
    <row r="54" spans="1:9" ht="12.75">
      <c r="A54" s="39"/>
      <c r="B54" s="47" t="s">
        <v>308</v>
      </c>
      <c r="C54" s="1" t="s">
        <v>248</v>
      </c>
      <c r="D54" s="10">
        <v>10</v>
      </c>
      <c r="E54" s="12">
        <v>159.05</v>
      </c>
      <c r="F54" s="1">
        <f aca="true" t="shared" si="3" ref="F54:F60">D54*E54</f>
        <v>1590.5</v>
      </c>
      <c r="G54" s="59" t="s">
        <v>274</v>
      </c>
      <c r="H54" s="60"/>
      <c r="I54" s="61"/>
    </row>
    <row r="55" spans="1:9" ht="12.75">
      <c r="A55" s="39"/>
      <c r="B55" s="47" t="s">
        <v>523</v>
      </c>
      <c r="C55" s="1" t="s">
        <v>248</v>
      </c>
      <c r="D55" s="10">
        <v>1</v>
      </c>
      <c r="E55" s="12">
        <v>159.05</v>
      </c>
      <c r="F55" s="1">
        <f t="shared" si="3"/>
        <v>159.05</v>
      </c>
      <c r="G55" s="59" t="s">
        <v>274</v>
      </c>
      <c r="H55" s="60"/>
      <c r="I55" s="61"/>
    </row>
    <row r="56" spans="1:9" ht="12.75">
      <c r="A56" s="39"/>
      <c r="B56" s="47" t="s">
        <v>71</v>
      </c>
      <c r="C56" s="1" t="s">
        <v>248</v>
      </c>
      <c r="D56" s="10">
        <v>7</v>
      </c>
      <c r="E56" s="12">
        <v>159.05</v>
      </c>
      <c r="F56" s="1">
        <f t="shared" si="3"/>
        <v>1113.3500000000001</v>
      </c>
      <c r="G56" s="59" t="s">
        <v>72</v>
      </c>
      <c r="H56" s="60"/>
      <c r="I56" s="61"/>
    </row>
    <row r="57" spans="1:9" ht="12.75">
      <c r="A57" s="39"/>
      <c r="B57" s="47" t="s">
        <v>519</v>
      </c>
      <c r="C57" s="1" t="s">
        <v>248</v>
      </c>
      <c r="D57" s="10">
        <v>11</v>
      </c>
      <c r="E57" s="12">
        <v>159.05</v>
      </c>
      <c r="F57" s="1">
        <f t="shared" si="3"/>
        <v>1749.5500000000002</v>
      </c>
      <c r="G57" s="59" t="s">
        <v>351</v>
      </c>
      <c r="H57" s="60"/>
      <c r="I57" s="61"/>
    </row>
    <row r="58" spans="1:9" ht="12.75">
      <c r="A58" s="39"/>
      <c r="B58" s="47" t="s">
        <v>526</v>
      </c>
      <c r="C58" s="1" t="s">
        <v>248</v>
      </c>
      <c r="D58" s="10">
        <v>7</v>
      </c>
      <c r="E58" s="12">
        <v>159.05</v>
      </c>
      <c r="F58" s="1">
        <f t="shared" si="3"/>
        <v>1113.3500000000001</v>
      </c>
      <c r="G58" s="59" t="s">
        <v>351</v>
      </c>
      <c r="H58" s="60"/>
      <c r="I58" s="61"/>
    </row>
    <row r="59" spans="1:9" ht="12.75">
      <c r="A59" s="39"/>
      <c r="B59" s="47" t="s">
        <v>521</v>
      </c>
      <c r="C59" s="1" t="s">
        <v>248</v>
      </c>
      <c r="D59" s="10">
        <v>2</v>
      </c>
      <c r="E59" s="12">
        <v>159.05</v>
      </c>
      <c r="F59" s="1">
        <f t="shared" si="3"/>
        <v>318.1</v>
      </c>
      <c r="G59" s="59" t="s">
        <v>351</v>
      </c>
      <c r="H59" s="60"/>
      <c r="I59" s="61"/>
    </row>
    <row r="60" spans="1:9" ht="12.75">
      <c r="A60" s="39"/>
      <c r="B60" s="47" t="s">
        <v>204</v>
      </c>
      <c r="C60" s="1" t="s">
        <v>248</v>
      </c>
      <c r="D60" s="10">
        <v>2</v>
      </c>
      <c r="E60" s="12">
        <v>159.05</v>
      </c>
      <c r="F60" s="1">
        <f t="shared" si="3"/>
        <v>318.1</v>
      </c>
      <c r="G60" s="59" t="s">
        <v>351</v>
      </c>
      <c r="H60" s="60"/>
      <c r="I60" s="61"/>
    </row>
    <row r="61" spans="1:9" ht="12.75">
      <c r="A61" s="5"/>
      <c r="B61" s="5" t="s">
        <v>202</v>
      </c>
      <c r="C61" s="5" t="s">
        <v>248</v>
      </c>
      <c r="D61" s="8">
        <f>SUM(D54:D60)</f>
        <v>40</v>
      </c>
      <c r="E61" s="5"/>
      <c r="F61" s="5">
        <f>SUM(F54:F60)</f>
        <v>6362.000000000002</v>
      </c>
      <c r="G61" s="56"/>
      <c r="H61" s="57"/>
      <c r="I61" s="58"/>
    </row>
    <row r="62" spans="1:9" ht="12.75" customHeight="1">
      <c r="A62" s="32"/>
      <c r="B62" s="86" t="s">
        <v>253</v>
      </c>
      <c r="C62" s="87"/>
      <c r="D62" s="87"/>
      <c r="E62" s="87"/>
      <c r="F62" s="87"/>
      <c r="G62" s="87"/>
      <c r="H62" s="87"/>
      <c r="I62" s="88"/>
    </row>
    <row r="63" spans="1:9" ht="12.75" hidden="1">
      <c r="A63" s="19"/>
      <c r="B63" s="30" t="s">
        <v>460</v>
      </c>
      <c r="C63" s="12" t="s">
        <v>248</v>
      </c>
      <c r="D63" s="40"/>
      <c r="E63" s="12">
        <v>130.74</v>
      </c>
      <c r="F63" s="12">
        <f aca="true" t="shared" si="4" ref="F63:F70">D63*E63</f>
        <v>0</v>
      </c>
      <c r="G63" s="75" t="s">
        <v>199</v>
      </c>
      <c r="H63" s="75"/>
      <c r="I63" s="75"/>
    </row>
    <row r="64" spans="1:9" ht="12.75" hidden="1">
      <c r="A64" s="19"/>
      <c r="B64" s="30" t="s">
        <v>169</v>
      </c>
      <c r="C64" s="12" t="s">
        <v>248</v>
      </c>
      <c r="D64" s="40"/>
      <c r="E64" s="12">
        <v>130.74</v>
      </c>
      <c r="F64" s="12">
        <f t="shared" si="4"/>
        <v>0</v>
      </c>
      <c r="G64" s="75" t="s">
        <v>199</v>
      </c>
      <c r="H64" s="75"/>
      <c r="I64" s="75"/>
    </row>
    <row r="65" spans="1:9" ht="12.75" hidden="1">
      <c r="A65" s="19"/>
      <c r="B65" s="30" t="s">
        <v>471</v>
      </c>
      <c r="C65" s="12" t="s">
        <v>248</v>
      </c>
      <c r="D65" s="40"/>
      <c r="E65" s="12">
        <v>130.74</v>
      </c>
      <c r="F65" s="12">
        <f t="shared" si="4"/>
        <v>0</v>
      </c>
      <c r="G65" s="75" t="s">
        <v>199</v>
      </c>
      <c r="H65" s="75"/>
      <c r="I65" s="75"/>
    </row>
    <row r="66" spans="1:9" ht="12.75" hidden="1">
      <c r="A66" s="19"/>
      <c r="B66" s="30" t="s">
        <v>464</v>
      </c>
      <c r="C66" s="12" t="s">
        <v>248</v>
      </c>
      <c r="D66" s="40"/>
      <c r="E66" s="12">
        <v>130.74</v>
      </c>
      <c r="F66" s="12">
        <f t="shared" si="4"/>
        <v>0</v>
      </c>
      <c r="G66" s="75" t="s">
        <v>199</v>
      </c>
      <c r="H66" s="75"/>
      <c r="I66" s="75"/>
    </row>
    <row r="67" spans="1:9" ht="12.75" hidden="1">
      <c r="A67" s="19"/>
      <c r="B67" s="30" t="s">
        <v>470</v>
      </c>
      <c r="C67" s="12" t="s">
        <v>248</v>
      </c>
      <c r="D67" s="40"/>
      <c r="E67" s="12">
        <v>130.74</v>
      </c>
      <c r="F67" s="12">
        <f t="shared" si="4"/>
        <v>0</v>
      </c>
      <c r="G67" s="75" t="s">
        <v>199</v>
      </c>
      <c r="H67" s="75"/>
      <c r="I67" s="75"/>
    </row>
    <row r="68" spans="1:9" ht="12.75" hidden="1">
      <c r="A68" s="19"/>
      <c r="B68" s="30" t="s">
        <v>467</v>
      </c>
      <c r="C68" s="12" t="s">
        <v>248</v>
      </c>
      <c r="D68" s="40"/>
      <c r="E68" s="12">
        <v>130.74</v>
      </c>
      <c r="F68" s="12">
        <f t="shared" si="4"/>
        <v>0</v>
      </c>
      <c r="G68" s="75" t="s">
        <v>199</v>
      </c>
      <c r="H68" s="75"/>
      <c r="I68" s="75"/>
    </row>
    <row r="69" spans="1:9" ht="12.75">
      <c r="A69" s="19"/>
      <c r="B69" s="47" t="s">
        <v>307</v>
      </c>
      <c r="C69" s="12" t="s">
        <v>248</v>
      </c>
      <c r="D69" s="10">
        <v>2</v>
      </c>
      <c r="E69" s="12">
        <v>130.74</v>
      </c>
      <c r="F69" s="12">
        <f t="shared" si="4"/>
        <v>261.48</v>
      </c>
      <c r="G69" s="75" t="s">
        <v>199</v>
      </c>
      <c r="H69" s="75"/>
      <c r="I69" s="75"/>
    </row>
    <row r="70" spans="1:9" ht="12.75" hidden="1">
      <c r="A70" s="19"/>
      <c r="B70" s="30" t="s">
        <v>168</v>
      </c>
      <c r="C70" s="12" t="s">
        <v>248</v>
      </c>
      <c r="D70" s="40"/>
      <c r="E70" s="12">
        <v>130.74</v>
      </c>
      <c r="F70" s="12">
        <f t="shared" si="4"/>
        <v>0</v>
      </c>
      <c r="G70" s="75" t="s">
        <v>199</v>
      </c>
      <c r="H70" s="75"/>
      <c r="I70" s="75"/>
    </row>
    <row r="71" spans="1:9" ht="12.75">
      <c r="A71" s="41"/>
      <c r="B71" s="42" t="s">
        <v>202</v>
      </c>
      <c r="C71" s="42" t="s">
        <v>248</v>
      </c>
      <c r="D71" s="43">
        <f>SUM(D63:D70)</f>
        <v>2</v>
      </c>
      <c r="E71" s="42"/>
      <c r="F71" s="42">
        <f>SUM(F63:F70)</f>
        <v>261.48</v>
      </c>
      <c r="G71" s="89"/>
      <c r="H71" s="90"/>
      <c r="I71" s="91"/>
    </row>
    <row r="72" spans="1:9" ht="12.75" customHeight="1">
      <c r="A72" s="1"/>
      <c r="B72" s="62" t="s">
        <v>453</v>
      </c>
      <c r="C72" s="60"/>
      <c r="D72" s="60"/>
      <c r="E72" s="60"/>
      <c r="F72" s="60"/>
      <c r="G72" s="60"/>
      <c r="H72" s="60"/>
      <c r="I72" s="61"/>
    </row>
    <row r="73" spans="1:9" ht="12.75">
      <c r="A73" s="34"/>
      <c r="B73" s="47" t="s">
        <v>309</v>
      </c>
      <c r="C73" s="1" t="s">
        <v>248</v>
      </c>
      <c r="D73" s="10">
        <v>1</v>
      </c>
      <c r="E73" s="12">
        <v>146.1</v>
      </c>
      <c r="F73" s="1">
        <f>D73*E73</f>
        <v>146.1</v>
      </c>
      <c r="G73" s="75" t="s">
        <v>199</v>
      </c>
      <c r="H73" s="75"/>
      <c r="I73" s="75"/>
    </row>
    <row r="74" spans="1:9" ht="12.75">
      <c r="A74" s="34"/>
      <c r="B74" s="47" t="s">
        <v>310</v>
      </c>
      <c r="C74" s="1" t="s">
        <v>248</v>
      </c>
      <c r="D74" s="10">
        <v>2</v>
      </c>
      <c r="E74" s="12">
        <v>146.1</v>
      </c>
      <c r="F74" s="1">
        <f>D74*E74</f>
        <v>292.2</v>
      </c>
      <c r="G74" s="75" t="s">
        <v>199</v>
      </c>
      <c r="H74" s="75"/>
      <c r="I74" s="75"/>
    </row>
    <row r="75" spans="1:9" ht="12.75" hidden="1">
      <c r="A75" s="34"/>
      <c r="B75" s="30" t="s">
        <v>462</v>
      </c>
      <c r="C75" s="1" t="s">
        <v>248</v>
      </c>
      <c r="D75" s="7"/>
      <c r="E75" s="12">
        <v>146.1</v>
      </c>
      <c r="F75" s="1">
        <f>D75*E75</f>
        <v>0</v>
      </c>
      <c r="G75" s="75" t="s">
        <v>199</v>
      </c>
      <c r="H75" s="75"/>
      <c r="I75" s="75"/>
    </row>
    <row r="76" spans="1:9" ht="12.75">
      <c r="A76" s="4"/>
      <c r="B76" s="5" t="s">
        <v>202</v>
      </c>
      <c r="C76" s="5" t="s">
        <v>248</v>
      </c>
      <c r="D76" s="8">
        <f>SUM(D73:D75)</f>
        <v>3</v>
      </c>
      <c r="E76" s="5"/>
      <c r="F76" s="5">
        <f>SUM(F73:F75)</f>
        <v>438.29999999999995</v>
      </c>
      <c r="G76" s="56"/>
      <c r="H76" s="57"/>
      <c r="I76" s="58"/>
    </row>
    <row r="77" spans="1:9" ht="12.75">
      <c r="A77" s="1"/>
      <c r="B77" s="62" t="s">
        <v>271</v>
      </c>
      <c r="C77" s="60"/>
      <c r="D77" s="60"/>
      <c r="E77" s="60"/>
      <c r="F77" s="60"/>
      <c r="G77" s="60"/>
      <c r="H77" s="60"/>
      <c r="I77" s="61"/>
    </row>
    <row r="78" spans="1:9" ht="12.75">
      <c r="A78" s="1"/>
      <c r="B78" s="47" t="s">
        <v>73</v>
      </c>
      <c r="C78" s="1" t="s">
        <v>248</v>
      </c>
      <c r="D78" s="7">
        <v>2</v>
      </c>
      <c r="E78" s="12">
        <v>376</v>
      </c>
      <c r="F78" s="1">
        <f>D78*E78</f>
        <v>752</v>
      </c>
      <c r="G78" s="83" t="s">
        <v>274</v>
      </c>
      <c r="H78" s="80"/>
      <c r="I78" s="81"/>
    </row>
    <row r="79" spans="1:9" ht="12.75">
      <c r="A79" s="1"/>
      <c r="B79" s="47" t="s">
        <v>76</v>
      </c>
      <c r="C79" s="1" t="s">
        <v>248</v>
      </c>
      <c r="D79" s="7">
        <v>2</v>
      </c>
      <c r="E79" s="12">
        <v>376</v>
      </c>
      <c r="F79" s="1">
        <f>D79*E79</f>
        <v>752</v>
      </c>
      <c r="G79" s="21" t="s">
        <v>270</v>
      </c>
      <c r="H79" s="22"/>
      <c r="I79" s="23"/>
    </row>
    <row r="80" spans="1:9" ht="12.75">
      <c r="A80" s="5"/>
      <c r="B80" s="5" t="s">
        <v>249</v>
      </c>
      <c r="C80" s="5" t="s">
        <v>248</v>
      </c>
      <c r="D80" s="8">
        <f>SUM(D78:D79)</f>
        <v>4</v>
      </c>
      <c r="E80" s="5"/>
      <c r="F80" s="18">
        <f>SUM(F78:F79)</f>
        <v>1504</v>
      </c>
      <c r="G80" s="56"/>
      <c r="H80" s="57"/>
      <c r="I80" s="58"/>
    </row>
    <row r="81" spans="1:9" ht="12.75" hidden="1">
      <c r="A81" s="1"/>
      <c r="B81" s="62" t="s">
        <v>254</v>
      </c>
      <c r="C81" s="60"/>
      <c r="D81" s="60"/>
      <c r="E81" s="60"/>
      <c r="F81" s="60"/>
      <c r="G81" s="60"/>
      <c r="H81" s="60"/>
      <c r="I81" s="61"/>
    </row>
    <row r="82" spans="1:9" ht="12.75" hidden="1">
      <c r="A82" s="19"/>
      <c r="B82" s="31" t="s">
        <v>468</v>
      </c>
      <c r="C82" s="1" t="s">
        <v>248</v>
      </c>
      <c r="D82" s="7"/>
      <c r="E82" s="31">
        <v>468.63</v>
      </c>
      <c r="F82" s="1">
        <f>D82*E82</f>
        <v>0</v>
      </c>
      <c r="G82" s="59" t="s">
        <v>469</v>
      </c>
      <c r="H82" s="60"/>
      <c r="I82" s="61"/>
    </row>
    <row r="83" spans="1:9" ht="13.5" customHeight="1" hidden="1">
      <c r="A83" s="19"/>
      <c r="B83" s="33" t="s">
        <v>354</v>
      </c>
      <c r="C83" s="1" t="s">
        <v>248</v>
      </c>
      <c r="D83" s="7"/>
      <c r="E83" s="40">
        <v>31.79</v>
      </c>
      <c r="F83" s="1">
        <f>D83*E83</f>
        <v>0</v>
      </c>
      <c r="G83" s="14"/>
      <c r="H83" s="15"/>
      <c r="I83" s="16"/>
    </row>
    <row r="84" spans="1:9" ht="12.75" hidden="1">
      <c r="A84" s="5"/>
      <c r="B84" s="5" t="s">
        <v>202</v>
      </c>
      <c r="C84" s="5" t="s">
        <v>248</v>
      </c>
      <c r="D84" s="8"/>
      <c r="E84" s="5"/>
      <c r="F84" s="18">
        <f>SUM(F82:F83)</f>
        <v>0</v>
      </c>
      <c r="G84" s="56"/>
      <c r="H84" s="57"/>
      <c r="I84" s="58"/>
    </row>
    <row r="85" spans="1:9" ht="12.75">
      <c r="A85" s="6"/>
      <c r="B85" s="6" t="s">
        <v>257</v>
      </c>
      <c r="C85" s="6"/>
      <c r="D85" s="6"/>
      <c r="E85" s="6"/>
      <c r="F85" s="17">
        <f>F84+F61+F52+F36+F21+F71+F76+F80</f>
        <v>43061.60000000001</v>
      </c>
      <c r="G85" s="53"/>
      <c r="H85" s="54"/>
      <c r="I85" s="55"/>
    </row>
    <row r="88" spans="2:8" ht="12.75">
      <c r="B88" s="9" t="s">
        <v>258</v>
      </c>
      <c r="C88" s="9"/>
      <c r="D88" s="9"/>
      <c r="E88" s="9"/>
      <c r="F88" s="9"/>
      <c r="G88" s="9"/>
      <c r="H88" s="9"/>
    </row>
    <row r="89" spans="2:8" ht="12.75">
      <c r="B89" s="9" t="s">
        <v>259</v>
      </c>
      <c r="C89" s="9"/>
      <c r="D89" s="9"/>
      <c r="E89" s="9"/>
      <c r="F89" s="9"/>
      <c r="G89" s="9" t="s">
        <v>260</v>
      </c>
      <c r="H89" s="9"/>
    </row>
  </sheetData>
  <sheetProtection/>
  <mergeCells count="68">
    <mergeCell ref="G51:I51"/>
    <mergeCell ref="G85:I85"/>
    <mergeCell ref="G84:I84"/>
    <mergeCell ref="B81:I81"/>
    <mergeCell ref="G82:I82"/>
    <mergeCell ref="B72:I72"/>
    <mergeCell ref="G73:I73"/>
    <mergeCell ref="G66:I66"/>
    <mergeCell ref="G61:I61"/>
    <mergeCell ref="G60:I60"/>
    <mergeCell ref="G5:I5"/>
    <mergeCell ref="G6:I6"/>
    <mergeCell ref="G74:I74"/>
    <mergeCell ref="G69:I69"/>
    <mergeCell ref="G68:I68"/>
    <mergeCell ref="G67:I67"/>
    <mergeCell ref="G71:I71"/>
    <mergeCell ref="G19:I19"/>
    <mergeCell ref="G39:I39"/>
    <mergeCell ref="G63:I63"/>
    <mergeCell ref="G52:I52"/>
    <mergeCell ref="G42:I42"/>
    <mergeCell ref="G64:I64"/>
    <mergeCell ref="G41:I41"/>
    <mergeCell ref="G50:I50"/>
    <mergeCell ref="A1:I1"/>
    <mergeCell ref="A2:I2"/>
    <mergeCell ref="A3:I3"/>
    <mergeCell ref="B7:I7"/>
    <mergeCell ref="G4:I4"/>
    <mergeCell ref="G24:I24"/>
    <mergeCell ref="G36:I36"/>
    <mergeCell ref="B37:I37"/>
    <mergeCell ref="G49:I49"/>
    <mergeCell ref="G46:I46"/>
    <mergeCell ref="G78:I78"/>
    <mergeCell ref="G32:I32"/>
    <mergeCell ref="G33:I33"/>
    <mergeCell ref="G34:I34"/>
    <mergeCell ref="G35:I35"/>
    <mergeCell ref="G80:I80"/>
    <mergeCell ref="G76:I76"/>
    <mergeCell ref="B77:I77"/>
    <mergeCell ref="G75:I75"/>
    <mergeCell ref="G8:I8"/>
    <mergeCell ref="G23:I23"/>
    <mergeCell ref="G25:I25"/>
    <mergeCell ref="G26:I26"/>
    <mergeCell ref="G21:I21"/>
    <mergeCell ref="B22:I22"/>
    <mergeCell ref="G27:I27"/>
    <mergeCell ref="G48:I48"/>
    <mergeCell ref="G45:I45"/>
    <mergeCell ref="G38:I38"/>
    <mergeCell ref="G40:I40"/>
    <mergeCell ref="G43:I43"/>
    <mergeCell ref="G44:I44"/>
    <mergeCell ref="G47:I47"/>
    <mergeCell ref="G70:I70"/>
    <mergeCell ref="B62:I62"/>
    <mergeCell ref="G65:I65"/>
    <mergeCell ref="B53:I53"/>
    <mergeCell ref="G57:I57"/>
    <mergeCell ref="G56:I56"/>
    <mergeCell ref="G58:I58"/>
    <mergeCell ref="G54:I54"/>
    <mergeCell ref="G59:I59"/>
    <mergeCell ref="G55:I55"/>
  </mergeCells>
  <printOptions/>
  <pageMargins left="0.21" right="0.18" top="0.22" bottom="0.25" header="0.2" footer="0.25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I92"/>
  <sheetViews>
    <sheetView zoomScalePageLayoutView="0" workbookViewId="0" topLeftCell="A46">
      <selection activeCell="K20" sqref="K20"/>
    </sheetView>
  </sheetViews>
  <sheetFormatPr defaultColWidth="9.140625" defaultRowHeight="12.75"/>
  <cols>
    <col min="1" max="1" width="8.8515625" style="0" customWidth="1"/>
    <col min="2" max="2" width="39.421875" style="0" customWidth="1"/>
    <col min="3" max="3" width="4.57421875" style="0" customWidth="1"/>
    <col min="4" max="4" width="9.57421875" style="0" customWidth="1"/>
    <col min="5" max="5" width="8.140625" style="0" customWidth="1"/>
    <col min="6" max="6" width="12.7109375" style="0" customWidth="1"/>
    <col min="9" max="9" width="18.421875" style="0" customWidth="1"/>
  </cols>
  <sheetData>
    <row r="1" spans="1:9" ht="12.75">
      <c r="A1" s="65" t="s">
        <v>184</v>
      </c>
      <c r="B1" s="66"/>
      <c r="C1" s="66"/>
      <c r="D1" s="66"/>
      <c r="E1" s="66"/>
      <c r="F1" s="66"/>
      <c r="G1" s="66"/>
      <c r="H1" s="66"/>
      <c r="I1" s="67"/>
    </row>
    <row r="2" spans="1:9" ht="12.75">
      <c r="A2" s="65" t="s">
        <v>458</v>
      </c>
      <c r="B2" s="66"/>
      <c r="C2" s="66"/>
      <c r="D2" s="66"/>
      <c r="E2" s="66"/>
      <c r="F2" s="66"/>
      <c r="G2" s="66"/>
      <c r="H2" s="66"/>
      <c r="I2" s="67"/>
    </row>
    <row r="3" spans="1:9" ht="12.75">
      <c r="A3" s="68" t="s">
        <v>185</v>
      </c>
      <c r="B3" s="69"/>
      <c r="C3" s="69"/>
      <c r="D3" s="69"/>
      <c r="E3" s="69"/>
      <c r="F3" s="69"/>
      <c r="G3" s="69"/>
      <c r="H3" s="69"/>
      <c r="I3" s="70"/>
    </row>
    <row r="4" spans="1:9" ht="12.75">
      <c r="A4" s="6" t="s">
        <v>186</v>
      </c>
      <c r="B4" s="6" t="s">
        <v>187</v>
      </c>
      <c r="C4" s="6" t="s">
        <v>188</v>
      </c>
      <c r="D4" s="6" t="s">
        <v>189</v>
      </c>
      <c r="E4" s="6" t="s">
        <v>190</v>
      </c>
      <c r="F4" s="6" t="s">
        <v>191</v>
      </c>
      <c r="G4" s="71" t="s">
        <v>192</v>
      </c>
      <c r="H4" s="72"/>
      <c r="I4" s="73"/>
    </row>
    <row r="5" spans="1:9" ht="12.75">
      <c r="A5" s="6" t="s">
        <v>263</v>
      </c>
      <c r="B5" s="6" t="s">
        <v>193</v>
      </c>
      <c r="C5" s="6" t="s">
        <v>194</v>
      </c>
      <c r="D5" s="6" t="s">
        <v>195</v>
      </c>
      <c r="E5" s="6"/>
      <c r="F5" s="6"/>
      <c r="G5" s="71"/>
      <c r="H5" s="72"/>
      <c r="I5" s="73"/>
    </row>
    <row r="6" spans="1:9" ht="12.75">
      <c r="A6" s="2"/>
      <c r="B6" s="3" t="s">
        <v>196</v>
      </c>
      <c r="C6" s="2"/>
      <c r="D6" s="2"/>
      <c r="E6" s="2"/>
      <c r="F6" s="2"/>
      <c r="G6" s="65"/>
      <c r="H6" s="66"/>
      <c r="I6" s="67"/>
    </row>
    <row r="7" spans="1:9" ht="12.75">
      <c r="A7" s="2"/>
      <c r="B7" s="62" t="s">
        <v>197</v>
      </c>
      <c r="C7" s="63"/>
      <c r="D7" s="63"/>
      <c r="E7" s="63"/>
      <c r="F7" s="63"/>
      <c r="G7" s="63"/>
      <c r="H7" s="63"/>
      <c r="I7" s="64"/>
    </row>
    <row r="8" spans="1:9" s="13" customFormat="1" ht="12.75">
      <c r="A8" s="95"/>
      <c r="B8" s="47" t="s">
        <v>83</v>
      </c>
      <c r="C8" s="46" t="s">
        <v>198</v>
      </c>
      <c r="D8" s="96">
        <v>7</v>
      </c>
      <c r="E8" s="46">
        <v>212</v>
      </c>
      <c r="F8" s="46">
        <f aca="true" t="shared" si="0" ref="F8:F19">D8*E8</f>
        <v>1484</v>
      </c>
      <c r="G8" s="102" t="s">
        <v>264</v>
      </c>
      <c r="H8" s="80"/>
      <c r="I8" s="81"/>
    </row>
    <row r="9" spans="1:9" s="13" customFormat="1" ht="12.75">
      <c r="A9" s="109"/>
      <c r="B9" s="47" t="s">
        <v>84</v>
      </c>
      <c r="C9" s="46" t="s">
        <v>198</v>
      </c>
      <c r="D9" s="96">
        <v>1.5</v>
      </c>
      <c r="E9" s="46">
        <v>212</v>
      </c>
      <c r="F9" s="46">
        <f t="shared" si="0"/>
        <v>318</v>
      </c>
      <c r="G9" s="97" t="s">
        <v>264</v>
      </c>
      <c r="H9" s="51"/>
      <c r="I9" s="52"/>
    </row>
    <row r="10" spans="1:9" s="13" customFormat="1" ht="12.75" hidden="1">
      <c r="A10" s="95"/>
      <c r="B10" s="47" t="s">
        <v>45</v>
      </c>
      <c r="C10" s="46" t="s">
        <v>198</v>
      </c>
      <c r="D10" s="96"/>
      <c r="E10" s="46">
        <v>212</v>
      </c>
      <c r="F10" s="46">
        <f t="shared" si="0"/>
        <v>0</v>
      </c>
      <c r="G10" s="97" t="s">
        <v>318</v>
      </c>
      <c r="H10" s="51"/>
      <c r="I10" s="52"/>
    </row>
    <row r="11" spans="1:9" s="13" customFormat="1" ht="12.75" hidden="1">
      <c r="A11" s="95"/>
      <c r="B11" s="47" t="s">
        <v>46</v>
      </c>
      <c r="C11" s="46" t="s">
        <v>198</v>
      </c>
      <c r="D11" s="96"/>
      <c r="E11" s="46">
        <v>212</v>
      </c>
      <c r="F11" s="46">
        <f t="shared" si="0"/>
        <v>0</v>
      </c>
      <c r="G11" s="97" t="s">
        <v>318</v>
      </c>
      <c r="H11" s="51"/>
      <c r="I11" s="52"/>
    </row>
    <row r="12" spans="1:9" s="13" customFormat="1" ht="12.75" hidden="1">
      <c r="A12" s="95"/>
      <c r="B12" s="47" t="s">
        <v>85</v>
      </c>
      <c r="C12" s="46" t="s">
        <v>198</v>
      </c>
      <c r="D12" s="96"/>
      <c r="E12" s="46">
        <v>212</v>
      </c>
      <c r="F12" s="46">
        <f t="shared" si="0"/>
        <v>0</v>
      </c>
      <c r="G12" s="97" t="s">
        <v>318</v>
      </c>
      <c r="H12" s="51"/>
      <c r="I12" s="52"/>
    </row>
    <row r="13" spans="1:9" s="13" customFormat="1" ht="12.75">
      <c r="A13" s="109"/>
      <c r="B13" s="47" t="s">
        <v>86</v>
      </c>
      <c r="C13" s="46" t="s">
        <v>198</v>
      </c>
      <c r="D13" s="96">
        <v>0.1</v>
      </c>
      <c r="E13" s="46">
        <v>212</v>
      </c>
      <c r="F13" s="46">
        <f t="shared" si="0"/>
        <v>21.200000000000003</v>
      </c>
      <c r="G13" s="97" t="s">
        <v>318</v>
      </c>
      <c r="H13" s="51"/>
      <c r="I13" s="52"/>
    </row>
    <row r="14" spans="1:9" ht="12.75">
      <c r="A14" s="95"/>
      <c r="B14" s="46" t="s">
        <v>87</v>
      </c>
      <c r="C14" s="46" t="s">
        <v>198</v>
      </c>
      <c r="D14" s="96">
        <v>0.3</v>
      </c>
      <c r="E14" s="46">
        <v>212</v>
      </c>
      <c r="F14" s="46">
        <f t="shared" si="0"/>
        <v>63.599999999999994</v>
      </c>
      <c r="G14" s="97" t="s">
        <v>264</v>
      </c>
      <c r="H14" s="51"/>
      <c r="I14" s="52"/>
    </row>
    <row r="15" spans="1:9" s="13" customFormat="1" ht="12.75">
      <c r="A15" s="109"/>
      <c r="B15" s="47" t="s">
        <v>464</v>
      </c>
      <c r="C15" s="46" t="s">
        <v>198</v>
      </c>
      <c r="D15" s="96">
        <v>6</v>
      </c>
      <c r="E15" s="46">
        <v>212</v>
      </c>
      <c r="F15" s="46">
        <f t="shared" si="0"/>
        <v>1272</v>
      </c>
      <c r="G15" s="97" t="s">
        <v>262</v>
      </c>
      <c r="H15" s="51"/>
      <c r="I15" s="52"/>
    </row>
    <row r="16" spans="1:9" ht="12.75">
      <c r="A16" s="95"/>
      <c r="B16" s="47" t="s">
        <v>470</v>
      </c>
      <c r="C16" s="46" t="s">
        <v>198</v>
      </c>
      <c r="D16" s="96">
        <v>3.5</v>
      </c>
      <c r="E16" s="46">
        <v>212</v>
      </c>
      <c r="F16" s="46">
        <f t="shared" si="0"/>
        <v>742</v>
      </c>
      <c r="G16" s="97" t="s">
        <v>262</v>
      </c>
      <c r="H16" s="51"/>
      <c r="I16" s="52"/>
    </row>
    <row r="17" spans="1:9" ht="12.75">
      <c r="A17" s="95"/>
      <c r="B17" s="46" t="s">
        <v>473</v>
      </c>
      <c r="C17" s="46" t="s">
        <v>198</v>
      </c>
      <c r="D17" s="96">
        <v>1</v>
      </c>
      <c r="E17" s="46">
        <v>212</v>
      </c>
      <c r="F17" s="46">
        <f t="shared" si="0"/>
        <v>212</v>
      </c>
      <c r="G17" s="97" t="s">
        <v>319</v>
      </c>
      <c r="H17" s="51"/>
      <c r="I17" s="52"/>
    </row>
    <row r="18" spans="1:9" ht="13.5" customHeight="1">
      <c r="A18" s="95"/>
      <c r="B18" s="46" t="s">
        <v>170</v>
      </c>
      <c r="C18" s="46" t="s">
        <v>198</v>
      </c>
      <c r="D18" s="96">
        <v>10</v>
      </c>
      <c r="E18" s="46">
        <v>212</v>
      </c>
      <c r="F18" s="46">
        <f t="shared" si="0"/>
        <v>2120</v>
      </c>
      <c r="G18" s="97" t="s">
        <v>171</v>
      </c>
      <c r="H18" s="51"/>
      <c r="I18" s="52"/>
    </row>
    <row r="19" spans="1:9" ht="12.75">
      <c r="A19" s="95"/>
      <c r="B19" s="47" t="s">
        <v>173</v>
      </c>
      <c r="C19" s="46" t="s">
        <v>198</v>
      </c>
      <c r="D19" s="96">
        <v>0.5</v>
      </c>
      <c r="E19" s="46">
        <v>212</v>
      </c>
      <c r="F19" s="46">
        <f t="shared" si="0"/>
        <v>106</v>
      </c>
      <c r="G19" s="97" t="s">
        <v>262</v>
      </c>
      <c r="H19" s="51"/>
      <c r="I19" s="52"/>
    </row>
    <row r="20" spans="1:9" ht="12.75">
      <c r="A20" s="4"/>
      <c r="B20" s="5" t="s">
        <v>202</v>
      </c>
      <c r="C20" s="5" t="s">
        <v>198</v>
      </c>
      <c r="D20" s="26">
        <f>SUM(D8:D19)</f>
        <v>29.9</v>
      </c>
      <c r="E20" s="5"/>
      <c r="F20" s="18">
        <f>SUM(F8:F19)</f>
        <v>6338.8</v>
      </c>
      <c r="G20" s="76"/>
      <c r="H20" s="77"/>
      <c r="I20" s="78"/>
    </row>
    <row r="21" spans="1:9" ht="12.75">
      <c r="A21" s="1"/>
      <c r="B21" s="62" t="s">
        <v>250</v>
      </c>
      <c r="C21" s="63"/>
      <c r="D21" s="63"/>
      <c r="E21" s="63"/>
      <c r="F21" s="63"/>
      <c r="G21" s="63"/>
      <c r="H21" s="63"/>
      <c r="I21" s="64"/>
    </row>
    <row r="22" spans="1:9" ht="12.75">
      <c r="A22" s="95"/>
      <c r="B22" s="47" t="s">
        <v>88</v>
      </c>
      <c r="C22" s="46" t="s">
        <v>248</v>
      </c>
      <c r="D22" s="44">
        <v>1</v>
      </c>
      <c r="E22" s="46">
        <v>702</v>
      </c>
      <c r="F22" s="46">
        <f aca="true" t="shared" si="1" ref="F22:F30">D22*E22</f>
        <v>702</v>
      </c>
      <c r="G22" s="102" t="s">
        <v>262</v>
      </c>
      <c r="H22" s="80"/>
      <c r="I22" s="81"/>
    </row>
    <row r="23" spans="1:9" ht="12.75">
      <c r="A23" s="95"/>
      <c r="B23" s="47" t="s">
        <v>89</v>
      </c>
      <c r="C23" s="46" t="s">
        <v>248</v>
      </c>
      <c r="D23" s="44">
        <v>2</v>
      </c>
      <c r="E23" s="46">
        <v>702</v>
      </c>
      <c r="F23" s="46">
        <f t="shared" si="1"/>
        <v>1404</v>
      </c>
      <c r="G23" s="112" t="s">
        <v>262</v>
      </c>
      <c r="H23" s="113"/>
      <c r="I23" s="114"/>
    </row>
    <row r="24" spans="1:9" ht="12.75">
      <c r="A24" s="95"/>
      <c r="B24" s="47" t="s">
        <v>90</v>
      </c>
      <c r="C24" s="46" t="s">
        <v>248</v>
      </c>
      <c r="D24" s="44">
        <v>3</v>
      </c>
      <c r="E24" s="46">
        <v>702</v>
      </c>
      <c r="F24" s="46">
        <f t="shared" si="1"/>
        <v>2106</v>
      </c>
      <c r="G24" s="102" t="s">
        <v>262</v>
      </c>
      <c r="H24" s="80"/>
      <c r="I24" s="81"/>
    </row>
    <row r="25" spans="1:9" ht="12.75">
      <c r="A25" s="109"/>
      <c r="B25" s="47" t="s">
        <v>91</v>
      </c>
      <c r="C25" s="46" t="s">
        <v>248</v>
      </c>
      <c r="D25" s="44">
        <v>5</v>
      </c>
      <c r="E25" s="46">
        <v>702</v>
      </c>
      <c r="F25" s="46">
        <f t="shared" si="1"/>
        <v>3510</v>
      </c>
      <c r="G25" s="102" t="s">
        <v>262</v>
      </c>
      <c r="H25" s="80"/>
      <c r="I25" s="81"/>
    </row>
    <row r="26" spans="1:9" ht="12.75">
      <c r="A26" s="95"/>
      <c r="B26" s="47" t="s">
        <v>92</v>
      </c>
      <c r="C26" s="46" t="s">
        <v>248</v>
      </c>
      <c r="D26" s="44">
        <v>1</v>
      </c>
      <c r="E26" s="46">
        <v>702</v>
      </c>
      <c r="F26" s="46">
        <f t="shared" si="1"/>
        <v>702</v>
      </c>
      <c r="G26" s="97" t="s">
        <v>262</v>
      </c>
      <c r="H26" s="51"/>
      <c r="I26" s="52"/>
    </row>
    <row r="27" spans="1:9" ht="12.75">
      <c r="A27" s="95"/>
      <c r="B27" s="47" t="s">
        <v>819</v>
      </c>
      <c r="C27" s="46" t="s">
        <v>248</v>
      </c>
      <c r="D27" s="44">
        <v>4</v>
      </c>
      <c r="E27" s="46">
        <v>702</v>
      </c>
      <c r="F27" s="46">
        <f t="shared" si="1"/>
        <v>2808</v>
      </c>
      <c r="G27" s="97" t="s">
        <v>262</v>
      </c>
      <c r="H27" s="51"/>
      <c r="I27" s="52"/>
    </row>
    <row r="28" spans="1:9" ht="12.75">
      <c r="A28" s="95"/>
      <c r="B28" s="47" t="s">
        <v>93</v>
      </c>
      <c r="C28" s="46" t="s">
        <v>248</v>
      </c>
      <c r="D28" s="44">
        <v>2</v>
      </c>
      <c r="E28" s="46">
        <v>702</v>
      </c>
      <c r="F28" s="46">
        <f t="shared" si="1"/>
        <v>1404</v>
      </c>
      <c r="G28" s="102" t="s">
        <v>318</v>
      </c>
      <c r="H28" s="80"/>
      <c r="I28" s="81"/>
    </row>
    <row r="29" spans="1:9" ht="12.75" hidden="1">
      <c r="A29" s="95"/>
      <c r="B29" s="47" t="s">
        <v>94</v>
      </c>
      <c r="C29" s="46" t="s">
        <v>248</v>
      </c>
      <c r="D29" s="44"/>
      <c r="E29" s="46">
        <v>702</v>
      </c>
      <c r="F29" s="46">
        <f t="shared" si="1"/>
        <v>0</v>
      </c>
      <c r="G29" s="102" t="s">
        <v>262</v>
      </c>
      <c r="H29" s="80"/>
      <c r="I29" s="81"/>
    </row>
    <row r="30" spans="1:9" ht="12.75">
      <c r="A30" s="95"/>
      <c r="B30" s="47" t="s">
        <v>95</v>
      </c>
      <c r="C30" s="46" t="s">
        <v>248</v>
      </c>
      <c r="D30" s="44">
        <v>1</v>
      </c>
      <c r="E30" s="46">
        <v>702</v>
      </c>
      <c r="F30" s="46">
        <f t="shared" si="1"/>
        <v>702</v>
      </c>
      <c r="G30" s="102" t="s">
        <v>262</v>
      </c>
      <c r="H30" s="80"/>
      <c r="I30" s="81"/>
    </row>
    <row r="31" spans="1:9" ht="12.75">
      <c r="A31" s="95"/>
      <c r="B31" s="47" t="s">
        <v>173</v>
      </c>
      <c r="C31" s="46" t="s">
        <v>248</v>
      </c>
      <c r="D31" s="44">
        <v>1</v>
      </c>
      <c r="E31" s="46">
        <v>702</v>
      </c>
      <c r="F31" s="46">
        <f>D31*E31</f>
        <v>702</v>
      </c>
      <c r="G31" s="102" t="s">
        <v>262</v>
      </c>
      <c r="H31" s="80"/>
      <c r="I31" s="81"/>
    </row>
    <row r="32" spans="1:9" ht="12.75">
      <c r="A32" s="5"/>
      <c r="B32" s="5" t="s">
        <v>202</v>
      </c>
      <c r="C32" s="5" t="s">
        <v>248</v>
      </c>
      <c r="D32" s="8">
        <f>SUM(D22:D31)</f>
        <v>20</v>
      </c>
      <c r="E32" s="5"/>
      <c r="F32" s="5">
        <f>SUM(F22:F31)</f>
        <v>14040</v>
      </c>
      <c r="G32" s="56"/>
      <c r="H32" s="57"/>
      <c r="I32" s="58"/>
    </row>
    <row r="33" spans="1:9" ht="12.75">
      <c r="A33" s="1"/>
      <c r="B33" s="62" t="s">
        <v>251</v>
      </c>
      <c r="C33" s="63"/>
      <c r="D33" s="63"/>
      <c r="E33" s="63"/>
      <c r="F33" s="63"/>
      <c r="G33" s="63"/>
      <c r="H33" s="63"/>
      <c r="I33" s="64"/>
    </row>
    <row r="34" spans="1:9" ht="12.75">
      <c r="A34" s="95"/>
      <c r="B34" s="47" t="s">
        <v>96</v>
      </c>
      <c r="C34" s="46" t="s">
        <v>248</v>
      </c>
      <c r="D34" s="44">
        <v>1</v>
      </c>
      <c r="E34" s="46">
        <v>165.38</v>
      </c>
      <c r="F34" s="46">
        <f>D34*E34</f>
        <v>165.38</v>
      </c>
      <c r="G34" s="102" t="s">
        <v>262</v>
      </c>
      <c r="H34" s="80"/>
      <c r="I34" s="81"/>
    </row>
    <row r="35" spans="1:9" ht="12.75" hidden="1">
      <c r="A35" s="95"/>
      <c r="B35" s="47" t="s">
        <v>46</v>
      </c>
      <c r="C35" s="46" t="s">
        <v>248</v>
      </c>
      <c r="D35" s="44"/>
      <c r="E35" s="46">
        <v>165.38</v>
      </c>
      <c r="F35" s="46">
        <f aca="true" t="shared" si="2" ref="F35:F57">D35*E35</f>
        <v>0</v>
      </c>
      <c r="G35" s="102" t="s">
        <v>262</v>
      </c>
      <c r="H35" s="80"/>
      <c r="I35" s="81"/>
    </row>
    <row r="36" spans="1:9" ht="12.75" hidden="1">
      <c r="A36" s="95"/>
      <c r="B36" s="47" t="s">
        <v>85</v>
      </c>
      <c r="C36" s="46" t="s">
        <v>248</v>
      </c>
      <c r="D36" s="44"/>
      <c r="E36" s="46">
        <v>165.38</v>
      </c>
      <c r="F36" s="46">
        <f t="shared" si="2"/>
        <v>0</v>
      </c>
      <c r="G36" s="102" t="s">
        <v>448</v>
      </c>
      <c r="H36" s="80"/>
      <c r="I36" s="81"/>
    </row>
    <row r="37" spans="1:9" ht="12.75">
      <c r="A37" s="109"/>
      <c r="B37" s="47" t="s">
        <v>475</v>
      </c>
      <c r="C37" s="46" t="s">
        <v>248</v>
      </c>
      <c r="D37" s="44">
        <v>8</v>
      </c>
      <c r="E37" s="46">
        <v>165.38</v>
      </c>
      <c r="F37" s="46">
        <f t="shared" si="2"/>
        <v>1323.04</v>
      </c>
      <c r="G37" s="102" t="s">
        <v>262</v>
      </c>
      <c r="H37" s="80"/>
      <c r="I37" s="81"/>
    </row>
    <row r="38" spans="1:9" ht="12.75" hidden="1">
      <c r="A38" s="109"/>
      <c r="B38" s="47" t="s">
        <v>97</v>
      </c>
      <c r="C38" s="46" t="s">
        <v>248</v>
      </c>
      <c r="D38" s="44"/>
      <c r="E38" s="46">
        <v>165.38</v>
      </c>
      <c r="F38" s="46">
        <f t="shared" si="2"/>
        <v>0</v>
      </c>
      <c r="G38" s="102" t="s">
        <v>262</v>
      </c>
      <c r="H38" s="80"/>
      <c r="I38" s="81"/>
    </row>
    <row r="39" spans="1:9" ht="12.75">
      <c r="A39" s="95"/>
      <c r="B39" s="123" t="s">
        <v>474</v>
      </c>
      <c r="C39" s="46" t="s">
        <v>248</v>
      </c>
      <c r="D39" s="44">
        <v>4</v>
      </c>
      <c r="E39" s="46">
        <v>165.38</v>
      </c>
      <c r="F39" s="46">
        <f t="shared" si="2"/>
        <v>661.52</v>
      </c>
      <c r="G39" s="102" t="s">
        <v>262</v>
      </c>
      <c r="H39" s="80"/>
      <c r="I39" s="81"/>
    </row>
    <row r="40" spans="1:9" ht="12.75">
      <c r="A40" s="109"/>
      <c r="B40" s="47" t="s">
        <v>98</v>
      </c>
      <c r="C40" s="46" t="s">
        <v>248</v>
      </c>
      <c r="D40" s="44">
        <v>1</v>
      </c>
      <c r="E40" s="46">
        <v>165.38</v>
      </c>
      <c r="F40" s="46">
        <f t="shared" si="2"/>
        <v>165.38</v>
      </c>
      <c r="G40" s="102" t="s">
        <v>262</v>
      </c>
      <c r="H40" s="80"/>
      <c r="I40" s="81"/>
    </row>
    <row r="41" spans="1:9" ht="12.75" hidden="1">
      <c r="A41" s="109"/>
      <c r="B41" s="47" t="s">
        <v>97</v>
      </c>
      <c r="C41" s="46" t="s">
        <v>248</v>
      </c>
      <c r="D41" s="44"/>
      <c r="E41" s="46">
        <v>165.38</v>
      </c>
      <c r="F41" s="46">
        <f t="shared" si="2"/>
        <v>0</v>
      </c>
      <c r="G41" s="102" t="s">
        <v>262</v>
      </c>
      <c r="H41" s="80"/>
      <c r="I41" s="81"/>
    </row>
    <row r="42" spans="1:9" ht="12.75">
      <c r="A42" s="109"/>
      <c r="B42" s="47" t="s">
        <v>99</v>
      </c>
      <c r="C42" s="46" t="s">
        <v>248</v>
      </c>
      <c r="D42" s="44">
        <v>2</v>
      </c>
      <c r="E42" s="46">
        <v>165.38</v>
      </c>
      <c r="F42" s="46">
        <f t="shared" si="2"/>
        <v>330.76</v>
      </c>
      <c r="G42" s="102" t="s">
        <v>262</v>
      </c>
      <c r="H42" s="80"/>
      <c r="I42" s="81"/>
    </row>
    <row r="43" spans="1:9" ht="12.75">
      <c r="A43" s="109"/>
      <c r="B43" s="47" t="s">
        <v>100</v>
      </c>
      <c r="C43" s="46" t="s">
        <v>248</v>
      </c>
      <c r="D43" s="44">
        <v>1</v>
      </c>
      <c r="E43" s="46">
        <v>165.38</v>
      </c>
      <c r="F43" s="46">
        <f t="shared" si="2"/>
        <v>165.38</v>
      </c>
      <c r="G43" s="102" t="s">
        <v>262</v>
      </c>
      <c r="H43" s="80"/>
      <c r="I43" s="81"/>
    </row>
    <row r="44" spans="1:9" ht="12.75">
      <c r="A44" s="95"/>
      <c r="B44" s="47" t="s">
        <v>101</v>
      </c>
      <c r="C44" s="46" t="s">
        <v>248</v>
      </c>
      <c r="D44" s="44">
        <v>2</v>
      </c>
      <c r="E44" s="46">
        <v>165.38</v>
      </c>
      <c r="F44" s="46">
        <f t="shared" si="2"/>
        <v>330.76</v>
      </c>
      <c r="G44" s="102" t="s">
        <v>262</v>
      </c>
      <c r="H44" s="80"/>
      <c r="I44" s="81"/>
    </row>
    <row r="45" spans="1:9" ht="12.75">
      <c r="A45" s="95"/>
      <c r="B45" s="47" t="s">
        <v>476</v>
      </c>
      <c r="C45" s="46" t="s">
        <v>248</v>
      </c>
      <c r="D45" s="44">
        <v>3</v>
      </c>
      <c r="E45" s="46">
        <v>165.38</v>
      </c>
      <c r="F45" s="46">
        <f t="shared" si="2"/>
        <v>496.14</v>
      </c>
      <c r="G45" s="102" t="s">
        <v>262</v>
      </c>
      <c r="H45" s="80"/>
      <c r="I45" s="81"/>
    </row>
    <row r="46" spans="1:9" ht="12.75">
      <c r="A46" s="95"/>
      <c r="B46" s="47" t="s">
        <v>102</v>
      </c>
      <c r="C46" s="46" t="s">
        <v>248</v>
      </c>
      <c r="D46" s="44">
        <v>1</v>
      </c>
      <c r="E46" s="46">
        <v>165.38</v>
      </c>
      <c r="F46" s="46">
        <f t="shared" si="2"/>
        <v>165.38</v>
      </c>
      <c r="G46" s="102" t="s">
        <v>262</v>
      </c>
      <c r="H46" s="80"/>
      <c r="I46" s="81"/>
    </row>
    <row r="47" spans="1:9" ht="12.75">
      <c r="A47" s="95"/>
      <c r="B47" s="47" t="s">
        <v>103</v>
      </c>
      <c r="C47" s="46" t="s">
        <v>248</v>
      </c>
      <c r="D47" s="44">
        <v>1</v>
      </c>
      <c r="E47" s="46">
        <v>165.38</v>
      </c>
      <c r="F47" s="46">
        <f t="shared" si="2"/>
        <v>165.38</v>
      </c>
      <c r="G47" s="97" t="s">
        <v>262</v>
      </c>
      <c r="H47" s="51"/>
      <c r="I47" s="52"/>
    </row>
    <row r="48" spans="1:9" ht="12.75" hidden="1">
      <c r="A48" s="95"/>
      <c r="B48" s="47" t="s">
        <v>104</v>
      </c>
      <c r="C48" s="46" t="s">
        <v>248</v>
      </c>
      <c r="D48" s="44"/>
      <c r="E48" s="46">
        <v>165.38</v>
      </c>
      <c r="F48" s="46">
        <f t="shared" si="2"/>
        <v>0</v>
      </c>
      <c r="G48" s="102" t="s">
        <v>262</v>
      </c>
      <c r="H48" s="80"/>
      <c r="I48" s="81"/>
    </row>
    <row r="49" spans="1:9" ht="12.75" hidden="1">
      <c r="A49" s="95"/>
      <c r="B49" s="47" t="s">
        <v>105</v>
      </c>
      <c r="C49" s="46" t="s">
        <v>248</v>
      </c>
      <c r="D49" s="44"/>
      <c r="E49" s="46">
        <v>165.38</v>
      </c>
      <c r="F49" s="46">
        <f t="shared" si="2"/>
        <v>0</v>
      </c>
      <c r="G49" s="102" t="s">
        <v>262</v>
      </c>
      <c r="H49" s="80"/>
      <c r="I49" s="81"/>
    </row>
    <row r="50" spans="1:9" ht="12.75">
      <c r="A50" s="95"/>
      <c r="B50" s="47" t="s">
        <v>106</v>
      </c>
      <c r="C50" s="46" t="s">
        <v>248</v>
      </c>
      <c r="D50" s="44">
        <v>1</v>
      </c>
      <c r="E50" s="46">
        <v>165.38</v>
      </c>
      <c r="F50" s="46">
        <f t="shared" si="2"/>
        <v>165.38</v>
      </c>
      <c r="G50" s="102" t="s">
        <v>199</v>
      </c>
      <c r="H50" s="80"/>
      <c r="I50" s="81"/>
    </row>
    <row r="51" spans="1:9" ht="12.75">
      <c r="A51" s="95"/>
      <c r="B51" s="47" t="s">
        <v>107</v>
      </c>
      <c r="C51" s="46" t="s">
        <v>248</v>
      </c>
      <c r="D51" s="44">
        <v>1</v>
      </c>
      <c r="E51" s="46">
        <v>165.38</v>
      </c>
      <c r="F51" s="46">
        <f t="shared" si="2"/>
        <v>165.38</v>
      </c>
      <c r="G51" s="102" t="s">
        <v>262</v>
      </c>
      <c r="H51" s="80"/>
      <c r="I51" s="81"/>
    </row>
    <row r="52" spans="1:9" ht="12.75" hidden="1">
      <c r="A52" s="95"/>
      <c r="B52" s="47" t="s">
        <v>94</v>
      </c>
      <c r="C52" s="46" t="s">
        <v>248</v>
      </c>
      <c r="D52" s="44"/>
      <c r="E52" s="46">
        <v>165.38</v>
      </c>
      <c r="F52" s="46">
        <f t="shared" si="2"/>
        <v>0</v>
      </c>
      <c r="G52" s="102" t="s">
        <v>262</v>
      </c>
      <c r="H52" s="80"/>
      <c r="I52" s="81"/>
    </row>
    <row r="53" spans="1:9" ht="12.75" hidden="1">
      <c r="A53" s="95"/>
      <c r="B53" s="47" t="s">
        <v>66</v>
      </c>
      <c r="C53" s="46" t="s">
        <v>248</v>
      </c>
      <c r="D53" s="44"/>
      <c r="E53" s="46">
        <v>165.38</v>
      </c>
      <c r="F53" s="46">
        <f t="shared" si="2"/>
        <v>0</v>
      </c>
      <c r="G53" s="102" t="s">
        <v>262</v>
      </c>
      <c r="H53" s="80"/>
      <c r="I53" s="81"/>
    </row>
    <row r="54" spans="1:9" ht="12.75">
      <c r="A54" s="95"/>
      <c r="B54" s="47" t="s">
        <v>108</v>
      </c>
      <c r="C54" s="46" t="s">
        <v>248</v>
      </c>
      <c r="D54" s="44">
        <v>1</v>
      </c>
      <c r="E54" s="46">
        <v>165.38</v>
      </c>
      <c r="F54" s="46">
        <f t="shared" si="2"/>
        <v>165.38</v>
      </c>
      <c r="G54" s="102" t="s">
        <v>262</v>
      </c>
      <c r="H54" s="80"/>
      <c r="I54" s="81"/>
    </row>
    <row r="55" spans="1:9" ht="12.75">
      <c r="A55" s="95"/>
      <c r="B55" s="47" t="s">
        <v>459</v>
      </c>
      <c r="C55" s="46" t="s">
        <v>248</v>
      </c>
      <c r="D55" s="44">
        <v>1</v>
      </c>
      <c r="E55" s="46">
        <v>165.38</v>
      </c>
      <c r="F55" s="46">
        <f t="shared" si="2"/>
        <v>165.38</v>
      </c>
      <c r="G55" s="102" t="s">
        <v>262</v>
      </c>
      <c r="H55" s="80"/>
      <c r="I55" s="81"/>
    </row>
    <row r="56" spans="1:9" ht="12.75">
      <c r="A56" s="95"/>
      <c r="B56" s="47" t="s">
        <v>32</v>
      </c>
      <c r="C56" s="46" t="s">
        <v>248</v>
      </c>
      <c r="D56" s="44">
        <v>1</v>
      </c>
      <c r="E56" s="46">
        <v>165.38</v>
      </c>
      <c r="F56" s="46">
        <f t="shared" si="2"/>
        <v>165.38</v>
      </c>
      <c r="G56" s="102" t="s">
        <v>262</v>
      </c>
      <c r="H56" s="80"/>
      <c r="I56" s="81"/>
    </row>
    <row r="57" spans="1:9" ht="12.75">
      <c r="A57" s="95"/>
      <c r="B57" s="47" t="s">
        <v>465</v>
      </c>
      <c r="C57" s="46" t="s">
        <v>248</v>
      </c>
      <c r="D57" s="44">
        <v>1</v>
      </c>
      <c r="E57" s="46">
        <v>165.38</v>
      </c>
      <c r="F57" s="46">
        <f t="shared" si="2"/>
        <v>165.38</v>
      </c>
      <c r="G57" s="102" t="s">
        <v>262</v>
      </c>
      <c r="H57" s="80"/>
      <c r="I57" s="81"/>
    </row>
    <row r="58" spans="1:9" ht="12.75">
      <c r="A58" s="5"/>
      <c r="B58" s="5" t="s">
        <v>202</v>
      </c>
      <c r="C58" s="5" t="s">
        <v>248</v>
      </c>
      <c r="D58" s="8">
        <f>SUM(D34:D57)</f>
        <v>30</v>
      </c>
      <c r="E58" s="5"/>
      <c r="F58" s="5">
        <f>SUM(F34:F57)</f>
        <v>4961.400000000001</v>
      </c>
      <c r="G58" s="56"/>
      <c r="H58" s="57"/>
      <c r="I58" s="58"/>
    </row>
    <row r="59" spans="1:9" ht="12.75">
      <c r="A59" s="1"/>
      <c r="B59" s="62" t="s">
        <v>252</v>
      </c>
      <c r="C59" s="63"/>
      <c r="D59" s="63"/>
      <c r="E59" s="63"/>
      <c r="F59" s="63"/>
      <c r="G59" s="63"/>
      <c r="H59" s="63"/>
      <c r="I59" s="64"/>
    </row>
    <row r="60" spans="1:9" ht="12.75">
      <c r="A60" s="110"/>
      <c r="B60" s="47" t="s">
        <v>464</v>
      </c>
      <c r="C60" s="46" t="s">
        <v>248</v>
      </c>
      <c r="D60" s="44">
        <v>3</v>
      </c>
      <c r="E60" s="46">
        <v>159.05</v>
      </c>
      <c r="F60" s="46">
        <f>D60*E60</f>
        <v>477.15000000000003</v>
      </c>
      <c r="G60" s="102" t="s">
        <v>351</v>
      </c>
      <c r="H60" s="80"/>
      <c r="I60" s="81"/>
    </row>
    <row r="61" spans="1:9" ht="12.75">
      <c r="A61" s="110"/>
      <c r="B61" s="47" t="s">
        <v>31</v>
      </c>
      <c r="C61" s="46" t="s">
        <v>248</v>
      </c>
      <c r="D61" s="44">
        <v>1</v>
      </c>
      <c r="E61" s="46">
        <v>159.05</v>
      </c>
      <c r="F61" s="46">
        <f>D61*E61</f>
        <v>159.05</v>
      </c>
      <c r="G61" s="102" t="s">
        <v>351</v>
      </c>
      <c r="H61" s="80"/>
      <c r="I61" s="81"/>
    </row>
    <row r="62" spans="1:9" ht="12.75">
      <c r="A62" s="110"/>
      <c r="B62" s="47" t="s">
        <v>461</v>
      </c>
      <c r="C62" s="46" t="s">
        <v>248</v>
      </c>
      <c r="D62" s="44">
        <v>4</v>
      </c>
      <c r="E62" s="46">
        <v>159.05</v>
      </c>
      <c r="F62" s="46">
        <f>D62*E62</f>
        <v>636.2</v>
      </c>
      <c r="G62" s="102" t="s">
        <v>351</v>
      </c>
      <c r="H62" s="80"/>
      <c r="I62" s="81"/>
    </row>
    <row r="63" spans="1:9" ht="12.75">
      <c r="A63" s="110"/>
      <c r="B63" s="47" t="s">
        <v>472</v>
      </c>
      <c r="C63" s="46" t="s">
        <v>248</v>
      </c>
      <c r="D63" s="44">
        <v>1</v>
      </c>
      <c r="E63" s="46">
        <v>159.05</v>
      </c>
      <c r="F63" s="46">
        <f>D63*E63</f>
        <v>159.05</v>
      </c>
      <c r="G63" s="102" t="s">
        <v>274</v>
      </c>
      <c r="H63" s="80"/>
      <c r="I63" s="81"/>
    </row>
    <row r="64" spans="1:9" ht="12.75">
      <c r="A64" s="110"/>
      <c r="B64" s="46" t="s">
        <v>172</v>
      </c>
      <c r="C64" s="46" t="s">
        <v>248</v>
      </c>
      <c r="D64" s="44">
        <v>1</v>
      </c>
      <c r="E64" s="46">
        <v>159.05</v>
      </c>
      <c r="F64" s="46">
        <f>D64*E64</f>
        <v>159.05</v>
      </c>
      <c r="G64" s="102" t="s">
        <v>351</v>
      </c>
      <c r="H64" s="80"/>
      <c r="I64" s="81"/>
    </row>
    <row r="65" spans="1:9" ht="12.75">
      <c r="A65" s="5"/>
      <c r="B65" s="5" t="s">
        <v>202</v>
      </c>
      <c r="C65" s="5" t="s">
        <v>248</v>
      </c>
      <c r="D65" s="8">
        <f>SUM(D60:D64)</f>
        <v>10</v>
      </c>
      <c r="E65" s="5"/>
      <c r="F65" s="5">
        <f>SUM(F60:F64)</f>
        <v>1590.5</v>
      </c>
      <c r="G65" s="56"/>
      <c r="H65" s="57"/>
      <c r="I65" s="58"/>
    </row>
    <row r="66" spans="1:9" ht="12.75" customHeight="1">
      <c r="A66" s="32"/>
      <c r="B66" s="86" t="s">
        <v>253</v>
      </c>
      <c r="C66" s="87"/>
      <c r="D66" s="87"/>
      <c r="E66" s="87"/>
      <c r="F66" s="87"/>
      <c r="G66" s="87"/>
      <c r="H66" s="87"/>
      <c r="I66" s="88"/>
    </row>
    <row r="67" spans="1:9" ht="12.75">
      <c r="A67" s="115"/>
      <c r="B67" s="47" t="s">
        <v>460</v>
      </c>
      <c r="C67" s="46" t="s">
        <v>248</v>
      </c>
      <c r="D67" s="44">
        <v>1</v>
      </c>
      <c r="E67" s="46">
        <v>130.74</v>
      </c>
      <c r="F67" s="46">
        <f aca="true" t="shared" si="3" ref="F67:F74">D67*E67</f>
        <v>130.74</v>
      </c>
      <c r="G67" s="84" t="s">
        <v>199</v>
      </c>
      <c r="H67" s="84"/>
      <c r="I67" s="84"/>
    </row>
    <row r="68" spans="1:9" ht="12.75">
      <c r="A68" s="115"/>
      <c r="B68" s="47" t="s">
        <v>169</v>
      </c>
      <c r="C68" s="46" t="s">
        <v>248</v>
      </c>
      <c r="D68" s="44">
        <v>2</v>
      </c>
      <c r="E68" s="46">
        <v>130.74</v>
      </c>
      <c r="F68" s="46">
        <f t="shared" si="3"/>
        <v>261.48</v>
      </c>
      <c r="G68" s="84" t="s">
        <v>199</v>
      </c>
      <c r="H68" s="84"/>
      <c r="I68" s="84"/>
    </row>
    <row r="69" spans="1:9" ht="12.75">
      <c r="A69" s="115"/>
      <c r="B69" s="47" t="s">
        <v>471</v>
      </c>
      <c r="C69" s="46" t="s">
        <v>248</v>
      </c>
      <c r="D69" s="44">
        <v>1</v>
      </c>
      <c r="E69" s="46">
        <v>130.74</v>
      </c>
      <c r="F69" s="46">
        <f t="shared" si="3"/>
        <v>130.74</v>
      </c>
      <c r="G69" s="84" t="s">
        <v>199</v>
      </c>
      <c r="H69" s="84"/>
      <c r="I69" s="84"/>
    </row>
    <row r="70" spans="1:9" ht="12.75">
      <c r="A70" s="115"/>
      <c r="B70" s="47" t="s">
        <v>464</v>
      </c>
      <c r="C70" s="46" t="s">
        <v>248</v>
      </c>
      <c r="D70" s="44">
        <v>3</v>
      </c>
      <c r="E70" s="46">
        <v>130.74</v>
      </c>
      <c r="F70" s="46">
        <f t="shared" si="3"/>
        <v>392.22</v>
      </c>
      <c r="G70" s="84" t="s">
        <v>199</v>
      </c>
      <c r="H70" s="84"/>
      <c r="I70" s="84"/>
    </row>
    <row r="71" spans="1:9" ht="12.75">
      <c r="A71" s="115"/>
      <c r="B71" s="47" t="s">
        <v>470</v>
      </c>
      <c r="C71" s="46" t="s">
        <v>248</v>
      </c>
      <c r="D71" s="44">
        <v>1</v>
      </c>
      <c r="E71" s="46">
        <v>130.74</v>
      </c>
      <c r="F71" s="46">
        <f t="shared" si="3"/>
        <v>130.74</v>
      </c>
      <c r="G71" s="84" t="s">
        <v>199</v>
      </c>
      <c r="H71" s="84"/>
      <c r="I71" s="84"/>
    </row>
    <row r="72" spans="1:9" ht="12.75">
      <c r="A72" s="115"/>
      <c r="B72" s="47" t="s">
        <v>467</v>
      </c>
      <c r="C72" s="46" t="s">
        <v>248</v>
      </c>
      <c r="D72" s="44">
        <v>1</v>
      </c>
      <c r="E72" s="46">
        <v>130.74</v>
      </c>
      <c r="F72" s="46">
        <f t="shared" si="3"/>
        <v>130.74</v>
      </c>
      <c r="G72" s="84" t="s">
        <v>199</v>
      </c>
      <c r="H72" s="84"/>
      <c r="I72" s="84"/>
    </row>
    <row r="73" spans="1:9" ht="12.75">
      <c r="A73" s="115"/>
      <c r="B73" s="47" t="s">
        <v>466</v>
      </c>
      <c r="C73" s="46" t="s">
        <v>248</v>
      </c>
      <c r="D73" s="44">
        <v>4</v>
      </c>
      <c r="E73" s="46">
        <v>130.74</v>
      </c>
      <c r="F73" s="46">
        <f t="shared" si="3"/>
        <v>522.96</v>
      </c>
      <c r="G73" s="84" t="s">
        <v>199</v>
      </c>
      <c r="H73" s="84"/>
      <c r="I73" s="84"/>
    </row>
    <row r="74" spans="1:9" ht="12.75">
      <c r="A74" s="115"/>
      <c r="B74" s="47" t="s">
        <v>168</v>
      </c>
      <c r="C74" s="46" t="s">
        <v>248</v>
      </c>
      <c r="D74" s="44">
        <v>3</v>
      </c>
      <c r="E74" s="46">
        <v>130.74</v>
      </c>
      <c r="F74" s="46">
        <f t="shared" si="3"/>
        <v>392.22</v>
      </c>
      <c r="G74" s="84" t="s">
        <v>199</v>
      </c>
      <c r="H74" s="84"/>
      <c r="I74" s="84"/>
    </row>
    <row r="75" spans="1:9" ht="12.75">
      <c r="A75" s="41"/>
      <c r="B75" s="42" t="s">
        <v>202</v>
      </c>
      <c r="C75" s="42" t="s">
        <v>248</v>
      </c>
      <c r="D75" s="43">
        <f>SUM(D67:D74)</f>
        <v>16</v>
      </c>
      <c r="E75" s="42"/>
      <c r="F75" s="42">
        <f>SUM(F67:F74)</f>
        <v>2091.84</v>
      </c>
      <c r="G75" s="89"/>
      <c r="H75" s="90"/>
      <c r="I75" s="91"/>
    </row>
    <row r="76" spans="1:9" ht="12.75" customHeight="1">
      <c r="A76" s="1"/>
      <c r="B76" s="62" t="s">
        <v>453</v>
      </c>
      <c r="C76" s="60"/>
      <c r="D76" s="60"/>
      <c r="E76" s="60"/>
      <c r="F76" s="60"/>
      <c r="G76" s="60"/>
      <c r="H76" s="60"/>
      <c r="I76" s="61"/>
    </row>
    <row r="77" spans="1:9" ht="12.75">
      <c r="A77" s="95"/>
      <c r="B77" s="47" t="s">
        <v>460</v>
      </c>
      <c r="C77" s="46" t="s">
        <v>248</v>
      </c>
      <c r="D77" s="44">
        <v>1</v>
      </c>
      <c r="E77" s="46">
        <v>146.1</v>
      </c>
      <c r="F77" s="46">
        <f>D77*E77</f>
        <v>146.1</v>
      </c>
      <c r="G77" s="84" t="s">
        <v>199</v>
      </c>
      <c r="H77" s="84"/>
      <c r="I77" s="84"/>
    </row>
    <row r="78" spans="1:9" ht="12.75">
      <c r="A78" s="95"/>
      <c r="B78" s="47" t="s">
        <v>464</v>
      </c>
      <c r="C78" s="46" t="s">
        <v>248</v>
      </c>
      <c r="D78" s="44">
        <v>1</v>
      </c>
      <c r="E78" s="46">
        <v>146.1</v>
      </c>
      <c r="F78" s="46">
        <f>D78*E78</f>
        <v>146.1</v>
      </c>
      <c r="G78" s="84" t="s">
        <v>199</v>
      </c>
      <c r="H78" s="84"/>
      <c r="I78" s="84"/>
    </row>
    <row r="79" spans="1:9" ht="12.75">
      <c r="A79" s="95"/>
      <c r="B79" s="47" t="s">
        <v>462</v>
      </c>
      <c r="C79" s="46" t="s">
        <v>248</v>
      </c>
      <c r="D79" s="44">
        <v>1</v>
      </c>
      <c r="E79" s="46">
        <v>146.1</v>
      </c>
      <c r="F79" s="46">
        <f>D79*E79</f>
        <v>146.1</v>
      </c>
      <c r="G79" s="84" t="s">
        <v>199</v>
      </c>
      <c r="H79" s="84"/>
      <c r="I79" s="84"/>
    </row>
    <row r="80" spans="1:9" ht="12.75">
      <c r="A80" s="4"/>
      <c r="B80" s="5" t="s">
        <v>202</v>
      </c>
      <c r="C80" s="5" t="s">
        <v>248</v>
      </c>
      <c r="D80" s="8">
        <f>SUM(D77:D79)</f>
        <v>3</v>
      </c>
      <c r="E80" s="5"/>
      <c r="F80" s="5">
        <f>SUM(F77:F79)</f>
        <v>438.29999999999995</v>
      </c>
      <c r="G80" s="56"/>
      <c r="H80" s="57"/>
      <c r="I80" s="58"/>
    </row>
    <row r="81" spans="1:9" ht="12.75">
      <c r="A81" s="1"/>
      <c r="B81" s="62" t="s">
        <v>271</v>
      </c>
      <c r="C81" s="60"/>
      <c r="D81" s="60"/>
      <c r="E81" s="60"/>
      <c r="F81" s="60"/>
      <c r="G81" s="60"/>
      <c r="H81" s="60"/>
      <c r="I81" s="61"/>
    </row>
    <row r="82" spans="1:9" ht="12.75">
      <c r="A82" s="1"/>
      <c r="B82" s="30" t="s">
        <v>463</v>
      </c>
      <c r="C82" s="1" t="s">
        <v>248</v>
      </c>
      <c r="D82" s="7">
        <v>5</v>
      </c>
      <c r="E82" s="31">
        <v>967.75</v>
      </c>
      <c r="F82" s="1">
        <f>D82*E82</f>
        <v>4838.75</v>
      </c>
      <c r="G82" s="83" t="s">
        <v>274</v>
      </c>
      <c r="H82" s="80"/>
      <c r="I82" s="81"/>
    </row>
    <row r="83" spans="1:9" ht="12.75">
      <c r="A83" s="5"/>
      <c r="B83" s="5" t="s">
        <v>249</v>
      </c>
      <c r="C83" s="5" t="s">
        <v>248</v>
      </c>
      <c r="D83" s="8">
        <f>SUM(D82:D82)</f>
        <v>5</v>
      </c>
      <c r="E83" s="5"/>
      <c r="F83" s="18">
        <f>SUM(F82:F82)</f>
        <v>4838.75</v>
      </c>
      <c r="G83" s="56"/>
      <c r="H83" s="57"/>
      <c r="I83" s="58"/>
    </row>
    <row r="84" spans="1:9" ht="12.75">
      <c r="A84" s="1"/>
      <c r="B84" s="62" t="s">
        <v>254</v>
      </c>
      <c r="C84" s="60"/>
      <c r="D84" s="60"/>
      <c r="E84" s="60"/>
      <c r="F84" s="60"/>
      <c r="G84" s="60"/>
      <c r="H84" s="60"/>
      <c r="I84" s="61"/>
    </row>
    <row r="85" spans="1:9" ht="12.75">
      <c r="A85" s="19"/>
      <c r="B85" s="46" t="s">
        <v>468</v>
      </c>
      <c r="C85" s="46" t="s">
        <v>248</v>
      </c>
      <c r="D85" s="44">
        <v>1</v>
      </c>
      <c r="E85" s="46">
        <v>468.63</v>
      </c>
      <c r="F85" s="46">
        <f>D85*E85</f>
        <v>468.63</v>
      </c>
      <c r="G85" s="102" t="s">
        <v>469</v>
      </c>
      <c r="H85" s="80"/>
      <c r="I85" s="81"/>
    </row>
    <row r="86" spans="1:9" ht="13.5" customHeight="1">
      <c r="A86" s="19"/>
      <c r="B86" s="50" t="s">
        <v>354</v>
      </c>
      <c r="C86" s="46" t="s">
        <v>248</v>
      </c>
      <c r="D86" s="44">
        <v>1</v>
      </c>
      <c r="E86" s="44">
        <v>31.79</v>
      </c>
      <c r="F86" s="46">
        <f>D86*E86</f>
        <v>31.79</v>
      </c>
      <c r="G86" s="97"/>
      <c r="H86" s="51"/>
      <c r="I86" s="52"/>
    </row>
    <row r="87" spans="1:9" ht="12.75">
      <c r="A87" s="5"/>
      <c r="B87" s="5" t="s">
        <v>202</v>
      </c>
      <c r="C87" s="5" t="s">
        <v>248</v>
      </c>
      <c r="D87" s="8">
        <v>1</v>
      </c>
      <c r="E87" s="5"/>
      <c r="F87" s="18">
        <f>SUM(F85:F86)</f>
        <v>500.42</v>
      </c>
      <c r="G87" s="56"/>
      <c r="H87" s="57"/>
      <c r="I87" s="58"/>
    </row>
    <row r="88" spans="1:9" ht="12.75">
      <c r="A88" s="6"/>
      <c r="B88" s="6" t="s">
        <v>257</v>
      </c>
      <c r="C88" s="6"/>
      <c r="D88" s="6"/>
      <c r="E88" s="6"/>
      <c r="F88" s="17">
        <f>F87+F65+F58+F32+F20+F75+F80+F83</f>
        <v>34800.009999999995</v>
      </c>
      <c r="G88" s="53"/>
      <c r="H88" s="54"/>
      <c r="I88" s="55"/>
    </row>
    <row r="91" spans="2:8" ht="12.75">
      <c r="B91" s="9" t="s">
        <v>258</v>
      </c>
      <c r="C91" s="9"/>
      <c r="D91" s="9"/>
      <c r="E91" s="9"/>
      <c r="F91" s="9"/>
      <c r="G91" s="9"/>
      <c r="H91" s="9"/>
    </row>
    <row r="92" spans="2:8" ht="12.75">
      <c r="B92" s="9" t="s">
        <v>259</v>
      </c>
      <c r="C92" s="9"/>
      <c r="D92" s="9"/>
      <c r="E92" s="9"/>
      <c r="F92" s="9"/>
      <c r="G92" s="9" t="s">
        <v>260</v>
      </c>
      <c r="H92" s="9"/>
    </row>
  </sheetData>
  <sheetProtection/>
  <mergeCells count="73">
    <mergeCell ref="G62:I62"/>
    <mergeCell ref="G60:I60"/>
    <mergeCell ref="G44:I44"/>
    <mergeCell ref="G45:I45"/>
    <mergeCell ref="G46:I46"/>
    <mergeCell ref="G48:I48"/>
    <mergeCell ref="G52:I52"/>
    <mergeCell ref="G49:I49"/>
    <mergeCell ref="G58:I58"/>
    <mergeCell ref="G61:I61"/>
    <mergeCell ref="B81:I81"/>
    <mergeCell ref="G53:I53"/>
    <mergeCell ref="G54:I54"/>
    <mergeCell ref="G50:I50"/>
    <mergeCell ref="G51:I51"/>
    <mergeCell ref="B66:I66"/>
    <mergeCell ref="G55:I55"/>
    <mergeCell ref="B59:I59"/>
    <mergeCell ref="G65:I65"/>
    <mergeCell ref="G63:I63"/>
    <mergeCell ref="G56:I56"/>
    <mergeCell ref="G64:I64"/>
    <mergeCell ref="G57:I57"/>
    <mergeCell ref="G29:I29"/>
    <mergeCell ref="G30:I30"/>
    <mergeCell ref="G31:I31"/>
    <mergeCell ref="G38:I38"/>
    <mergeCell ref="G39:I39"/>
    <mergeCell ref="B33:I33"/>
    <mergeCell ref="G34:I34"/>
    <mergeCell ref="G8:I8"/>
    <mergeCell ref="G22:I22"/>
    <mergeCell ref="G23:I23"/>
    <mergeCell ref="G24:I24"/>
    <mergeCell ref="G20:I20"/>
    <mergeCell ref="G28:I28"/>
    <mergeCell ref="B21:I21"/>
    <mergeCell ref="G25:I25"/>
    <mergeCell ref="G42:I42"/>
    <mergeCell ref="G43:I43"/>
    <mergeCell ref="G35:I35"/>
    <mergeCell ref="G36:I36"/>
    <mergeCell ref="G37:I37"/>
    <mergeCell ref="G41:I41"/>
    <mergeCell ref="G40:I40"/>
    <mergeCell ref="G32:I32"/>
    <mergeCell ref="G70:I70"/>
    <mergeCell ref="G82:I82"/>
    <mergeCell ref="G88:I88"/>
    <mergeCell ref="G87:I87"/>
    <mergeCell ref="B84:I84"/>
    <mergeCell ref="G85:I85"/>
    <mergeCell ref="G79:I79"/>
    <mergeCell ref="G74:I74"/>
    <mergeCell ref="G83:I83"/>
    <mergeCell ref="G80:I80"/>
    <mergeCell ref="A1:I1"/>
    <mergeCell ref="A2:I2"/>
    <mergeCell ref="A3:I3"/>
    <mergeCell ref="B7:I7"/>
    <mergeCell ref="G4:I4"/>
    <mergeCell ref="G5:I5"/>
    <mergeCell ref="G6:I6"/>
    <mergeCell ref="G67:I67"/>
    <mergeCell ref="G78:I78"/>
    <mergeCell ref="G73:I73"/>
    <mergeCell ref="G72:I72"/>
    <mergeCell ref="G71:I71"/>
    <mergeCell ref="G75:I75"/>
    <mergeCell ref="G68:I68"/>
    <mergeCell ref="G77:I77"/>
    <mergeCell ref="B76:I76"/>
    <mergeCell ref="G69:I69"/>
  </mergeCells>
  <printOptions/>
  <pageMargins left="0.21" right="0.18" top="0.22" bottom="0.25" header="0.2" footer="0.25"/>
  <pageSetup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Shitkina</cp:lastModifiedBy>
  <cp:lastPrinted>2011-03-04T08:40:47Z</cp:lastPrinted>
  <dcterms:created xsi:type="dcterms:W3CDTF">1996-10-08T23:32:33Z</dcterms:created>
  <dcterms:modified xsi:type="dcterms:W3CDTF">2015-03-26T09:27:00Z</dcterms:modified>
  <cp:category/>
  <cp:version/>
  <cp:contentType/>
  <cp:contentStatus/>
</cp:coreProperties>
</file>